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<sst xmlns="http://schemas.openxmlformats.org/spreadsheetml/2006/main" count="885" uniqueCount="265">
  <si>
    <t>BROOKLYN ACADEMY OF MUSIC</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</si>
  <si>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</si>
  <si>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</si>
  <si>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</si>
  <si>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</si>
  <si>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</si>
  <si>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</si>
  <si>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</si>
  <si>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</si>
  <si>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</si>
  <si>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</si>
  <si>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</si>
  <si>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</si>
  <si>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</si>
  <si>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</si>
  <si>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</si>
  <si>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</si>
  <si>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</si>
  <si>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</si>
  <si>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</si>
  <si>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</si>
  <si>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</si>
  <si>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</si>
  <si>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</si>
  <si>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</si>
  <si>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</si>
  <si>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</si>
  <si>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</si>
  <si>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</si>
  <si>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</si>
  <si>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</si>
  <si>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</si>
  <si>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</si>
  <si>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</si>
  <si>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</si>
  <si>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</si>
  <si>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</si>
  <si>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</si>
  <si>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</si>
  <si>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</si>
  <si>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</si>
  <si>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</si>
  <si>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</si>
  <si>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</si>
  <si>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</si>
  <si>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</si>
  <si>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</si>
  <si>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</si>
  <si>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</si>
  <si>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</si>
  <si>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</si>
  <si>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</si>
  <si>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</si>
  <si>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</si>
  <si>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</si>
  <si>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</si>
  <si>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</si>
  <si>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</si>
  <si>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</si>
  <si>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</si>
  <si>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</si>
  <si>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</si>
  <si>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</si>
  <si>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</si>
  <si>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BAMART REVENUE </t>
  </si>
  <si>
    <t>PERFORMANCE INCOME</t>
  </si>
  <si>
    <t xml:space="preserve">BAM ROSE CINEMA </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</si>
  <si>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</si>
  <si>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</si>
  <si>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</si>
  <si>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</si>
  <si>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</si>
  <si>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</si>
  <si>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</si>
  <si>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</si>
  <si>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</si>
  <si>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</si>
  <si>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</si>
  <si>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</si>
  <si>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</si>
  <si>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</si>
  <si>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</si>
  <si>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</si>
  <si>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</si>
  <si>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</si>
  <si>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</si>
  <si>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</si>
  <si>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</si>
  <si>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</si>
  <si>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</si>
  <si>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</si>
  <si>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</si>
  <si>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</si>
  <si>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</si>
  <si>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</si>
  <si>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</si>
  <si>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</si>
  <si>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</si>
  <si>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</si>
  <si>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ANAGEMENT FEES </t>
  </si>
  <si>
    <t>MISCELLANEOUS INCOME</t>
  </si>
  <si>
    <t>MAILING LIST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</si>
  <si>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</si>
  <si>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</si>
  <si>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</si>
  <si>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</si>
  <si>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</si>
  <si>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</si>
  <si>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</si>
  <si>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</si>
  <si>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</si>
  <si>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</si>
  <si>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</si>
  <si>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</si>
  <si>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</si>
  <si>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</si>
  <si>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</si>
  <si>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</si>
  <si>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</si>
  <si>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</si>
  <si>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</si>
  <si>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</si>
  <si>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</si>
  <si>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</si>
  <si>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</si>
  <si>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</si>
  <si>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</si>
  <si>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</si>
  <si>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</si>
  <si>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</si>
  <si>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</si>
  <si>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</si>
  <si>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</si>
  <si>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</si>
  <si>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</si>
  <si>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</si>
  <si>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</si>
  <si>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</si>
  <si>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</si>
  <si>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PRODUCTION EXPENSES</t>
  </si>
  <si>
    <t>HUMAN RESOURCES AND PER</t>
  </si>
  <si>
    <t xml:space="preserve">MISC. AND OPER. ALLOC. </t>
  </si>
  <si>
    <t xml:space="preserve">FILM RENTAL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</si>
  <si>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</si>
  <si>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</si>
  <si>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</si>
  <si>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</si>
  <si>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</si>
  <si>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</si>
  <si>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</si>
  <si>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</si>
  <si>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</si>
  <si>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</si>
  <si>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</si>
  <si>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</si>
  <si>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</si>
  <si>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</si>
  <si>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</si>
  <si>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</si>
  <si>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</si>
  <si>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</si>
  <si>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</si>
  <si>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</si>
  <si>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</si>
  <si>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</si>
  <si>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</si>
  <si>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</si>
  <si>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</si>
  <si>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</si>
  <si>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</si>
  <si>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</si>
  <si>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</si>
  <si>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</si>
  <si>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</si>
  <si>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</si>
  <si>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</si>
  <si>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</si>
  <si>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</si>
  <si>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</si>
  <si>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</si>
  <si>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</si>
  <si>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</si>
  <si>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</si>
  <si>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</si>
  <si>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</si>
  <si>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</si>
  <si>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</si>
  <si>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</si>
  <si>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</si>
  <si>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</si>
  <si>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</si>
  <si>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</si>
  <si>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</si>
  <si>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</si>
  <si>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</si>
  <si>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</si>
  <si>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</si>
  <si>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</si>
  <si>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</si>
  <si>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</si>
  <si>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</si>
  <si>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</si>
  <si>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</si>
  <si>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</si>
  <si>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</si>
  <si>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</si>
  <si>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</si>
  <si>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</si>
  <si>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</si>
  <si>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</si>
  <si>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</si>
  <si>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</si>
  <si>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</si>
  <si>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</si>
  <si>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</si>
  <si>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</si>
  <si>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</si>
  <si>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</si>
  <si>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</si>
  <si>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</si>
  <si>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</si>
  <si>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</si>
  <si>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</si>
  <si>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</si>
  <si>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</si>
  <si>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</si>
  <si>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</si>
  <si>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</si>
  <si>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</si>
  <si>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</si>
  <si>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</si>
  <si>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</si>
  <si>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</si>
  <si>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</si>
  <si>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</si>
  <si>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</si>
  <si>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</si>
  <si>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</si>
  <si>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</si>
  <si>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</si>
  <si>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</si>
  <si>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</si>
  <si>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</si>
  <si>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BAM ROSE CINEMA</t>
  </si>
  <si>
    <t>BAM ART REVENUE</t>
  </si>
  <si>
    <r>
      <rPr>
        <rFont val="Roboto"/>
        <color rgb="FF000000"/>
        <sz val="10.0"/>
      </rPr>
      <t xml:space="preserve">Gross amount from sales of </t>
    </r>
    <r>
      <rPr>
        <rFont val="Roboto"/>
        <color rgb="FF000000"/>
        <sz val="10.0"/>
      </rPr>
      <t>assets other than inventory</t>
    </r>
  </si>
  <si>
    <t xml:space="preserve">MANAGEMENT FEES </t>
  </si>
  <si>
    <t xml:space="preserve">BAZAAR INCOME </t>
  </si>
  <si>
    <t xml:space="preserve">MISCELLANEOUS INCOME </t>
  </si>
  <si>
    <t>MISC. AND OPER. ALLOC</t>
  </si>
  <si>
    <t xml:space="preserve"> HOSPITALITY AND SPECIAL</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</si>
  <si>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</si>
  <si>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</si>
  <si>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PAYROLL TAX CREDIT</t>
  </si>
  <si>
    <t>INSURANCE PROCEEDS</t>
  </si>
  <si>
    <t xml:space="preserve">All other revenue </t>
  </si>
  <si>
    <t xml:space="preserve">PRODUCTION EXPENSES </t>
  </si>
  <si>
    <t>FREIGHT</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</si>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</sst>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BROOKLYN ACADEMY OF MUSIC</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2021'!C40</f>
        <v>44875996</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2021'!C31</f>
        <v>1432967</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43443029</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3620252.417</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2021'!E2+'Balance Sheet 2021'!E3</f>
        <v>2064816</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0.5703513906</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2021'!E30</f>
        <v>44149146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2021'!C40</f>
        <v>44875996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3739666.333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11.80563774</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2021'!C40</f>
        <v>44875996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3739666.333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0.5703513906</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2021'!E2:E7)</f>
        <v>18450601</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2021'!F44</f>
        <v>47039995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0.3922322058</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2021'!C7:C9)</f>
        <v>21048593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2021'!C10:C12)</f>
        <v>7091813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28140406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2021'!C40</f>
        <v>44875996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0.6270703384</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2021'!C10:C11)</f>
        <v>5013532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2021'!C7:C9)</f>
        <v>21048593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0.2381884623</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251</v>
      </c>
      <c r="D41" s="75">
        <f>'Expenses 2021'!D40</f>
        <v>33385958</v>
      </c>
      <c r="E41" s="164">
        <f t="shared" ref="E41:E44" si="1">D41/$D$44</f>
        <v>0.7439602678</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2021'!E40</f>
        <v>5574591</v>
      </c>
      <c r="E42" s="164">
        <f t="shared" si="1"/>
        <v>0.124222112</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2021'!F40</f>
        <v>5915447</v>
      </c>
      <c r="E43" s="164">
        <f t="shared" si="1"/>
        <v>0.1318176203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44875996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2021'!F9</f>
        <v>35101328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2021'!F40</f>
        <v>5915447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D47/D48</f>
        <v>5.933842024</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2021'!E2:E10)</f>
        <v>14885631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2021'!E19:E22)</f>
        <v>4799195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3.101693305</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2021'!E25:E26)</f>
        <v>6043336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2021'!E18</f>
        <v>157007809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0.03849067151</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BROOKLYN ACADEMY OF MUSIC</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1314193.0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1.1829684E7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4792340.0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1.1257644E7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2159607.0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29193861</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1.3768655E7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2244110.0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17477.0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16030242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171430.0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130256.0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2080206.0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1768574.0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311632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311632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252</v>
      </c>
      <c r="D26" s="50">
        <v>0.0</v>
      </c>
      <c r="E26" s="50">
        <v>18.0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18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18</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61365.0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353609.0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-292244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253</v>
      </c>
      <c r="D39" s="74"/>
      <c r="E39" s="48">
        <v>376070.0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246</v>
      </c>
      <c r="D40" s="74"/>
      <c r="E40" s="48">
        <v>271000.0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254</v>
      </c>
      <c r="D41" s="74"/>
      <c r="E41" s="48">
        <v>249000.0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255</v>
      </c>
      <c r="D42" s="74"/>
      <c r="E42" s="48">
        <v>144415.0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1040485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46585680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BROOKLYN ACADEMY OF MUSIC</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1214</v>
      </c>
      <c r="D3" s="99">
        <v>1214.0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2859322</v>
      </c>
      <c r="D7" s="99">
        <v>1982845.0</v>
      </c>
      <c r="E7" s="99">
        <v>603833.0</v>
      </c>
      <c r="F7" s="99">
        <v>272644.0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20721405</v>
      </c>
      <c r="D9" s="99">
        <v>1.5131292E7</v>
      </c>
      <c r="E9" s="99">
        <v>2284796.0</v>
      </c>
      <c r="F9" s="99">
        <v>3305317.0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1295931</v>
      </c>
      <c r="D10" s="99">
        <v>995688.0</v>
      </c>
      <c r="E10" s="99">
        <v>111446.0</v>
      </c>
      <c r="F10" s="99">
        <v>188797.0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4829813</v>
      </c>
      <c r="D11" s="99">
        <v>3670273.0</v>
      </c>
      <c r="E11" s="99">
        <v>493680.0</v>
      </c>
      <c r="F11" s="99">
        <v>665860.0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1982246</v>
      </c>
      <c r="D12" s="99">
        <v>1507134.0</v>
      </c>
      <c r="E12" s="99">
        <v>206301.0</v>
      </c>
      <c r="F12" s="99">
        <v>268811.0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147435</v>
      </c>
      <c r="D15" s="99">
        <v>55166.0</v>
      </c>
      <c r="E15" s="99">
        <v>91793.0</v>
      </c>
      <c r="F15" s="99">
        <v>476.0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33025</v>
      </c>
      <c r="D17" s="99">
        <v>33025.0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4752914</v>
      </c>
      <c r="D20" s="99">
        <v>3707282.0</v>
      </c>
      <c r="E20" s="99">
        <v>910762.0</v>
      </c>
      <c r="F20" s="99">
        <v>134870.0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2009248</v>
      </c>
      <c r="D21" s="99">
        <v>1840738.0</v>
      </c>
      <c r="E21" s="99">
        <v>24699.0</v>
      </c>
      <c r="F21" s="99">
        <v>143811.0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1000972</v>
      </c>
      <c r="D22" s="99">
        <v>661714.0</v>
      </c>
      <c r="E22" s="99">
        <v>321195.0</v>
      </c>
      <c r="F22" s="99">
        <v>18063.0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659005</v>
      </c>
      <c r="D23" s="99">
        <v>646128.0</v>
      </c>
      <c r="E23" s="99">
        <v>3146.0</v>
      </c>
      <c r="F23" s="99">
        <v>9731.0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2378591</v>
      </c>
      <c r="D25" s="99">
        <v>2378591.0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1635949</v>
      </c>
      <c r="D26" s="99">
        <v>1587729.0</v>
      </c>
      <c r="E26" s="99">
        <v>9492.0</v>
      </c>
      <c r="F26" s="99">
        <v>38728.0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298586</v>
      </c>
      <c r="D29" s="99">
        <v>0.0</v>
      </c>
      <c r="E29" s="99">
        <v>298586.0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1316892</v>
      </c>
      <c r="D31" s="99">
        <v>984702.0</v>
      </c>
      <c r="E31" s="99">
        <v>179712.0</v>
      </c>
      <c r="F31" s="99">
        <v>152478.0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454298</v>
      </c>
      <c r="D32" s="99">
        <v>35619.0</v>
      </c>
      <c r="E32" s="99">
        <v>418627.0</v>
      </c>
      <c r="F32" s="99">
        <v>52.0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256</v>
      </c>
      <c r="C34" s="98">
        <f t="shared" si="1"/>
        <v>2190740</v>
      </c>
      <c r="D34" s="99">
        <v>2098044.0</v>
      </c>
      <c r="E34" s="99">
        <v>3421.0</v>
      </c>
      <c r="F34" s="99">
        <v>89275.0</v>
      </c>
      <c r="G34" s="43"/>
      <c r="H34" s="43"/>
      <c r="I34" s="43"/>
      <c r="J34" s="43"/>
      <c r="K34" s="43"/>
      <c r="L34" s="43"/>
      <c r="M34" s="43"/>
      <c r="N34" s="43"/>
      <c r="O34" s="43"/>
      <c r="P34" s="43"/>
      <c r="Q34" s="43"/>
      <c r="R34" s="43"/>
      <c r="S34" s="43"/>
      <c r="T34" s="43"/>
      <c r="U34" s="43"/>
      <c r="V34" s="43"/>
      <c r="W34" s="43"/>
      <c r="X34" s="43"/>
      <c r="Y34" s="43"/>
      <c r="Z34" s="43"/>
    </row>
    <row r="35">
      <c r="A35" s="45" t="s">
        <v>48</v>
      </c>
      <c r="B35" s="102" t="s">
        <v>142</v>
      </c>
      <c r="C35" s="98">
        <f t="shared" si="1"/>
        <v>838222</v>
      </c>
      <c r="D35" s="99">
        <v>838222.0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681641</v>
      </c>
      <c r="D36" s="99">
        <v>-292229.0</v>
      </c>
      <c r="E36" s="99">
        <v>474038.0</v>
      </c>
      <c r="F36" s="99">
        <v>499832.0</v>
      </c>
      <c r="G36" s="43"/>
      <c r="H36" s="43"/>
      <c r="I36" s="43"/>
      <c r="J36" s="43"/>
      <c r="K36" s="43"/>
      <c r="L36" s="43"/>
      <c r="M36" s="43"/>
      <c r="N36" s="43"/>
      <c r="O36" s="43"/>
      <c r="P36" s="43"/>
      <c r="Q36" s="43"/>
      <c r="R36" s="43"/>
      <c r="S36" s="43"/>
      <c r="T36" s="43"/>
      <c r="U36" s="43"/>
      <c r="V36" s="43"/>
      <c r="W36" s="43"/>
      <c r="X36" s="43"/>
      <c r="Y36" s="43"/>
      <c r="Z36" s="43"/>
    </row>
    <row r="37">
      <c r="A37" s="45" t="s">
        <v>52</v>
      </c>
      <c r="B37" s="102" t="s">
        <v>257</v>
      </c>
      <c r="C37" s="98">
        <f t="shared" si="1"/>
        <v>475573</v>
      </c>
      <c r="D37" s="99">
        <v>473638.0</v>
      </c>
      <c r="E37" s="99">
        <v>0.0</v>
      </c>
      <c r="F37" s="99">
        <v>1935.0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1299451</v>
      </c>
      <c r="D38" s="99">
        <v>339503.0</v>
      </c>
      <c r="E38" s="99">
        <v>622578.0</v>
      </c>
      <c r="F38" s="99">
        <v>337370.0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51862473</v>
      </c>
      <c r="D40" s="103">
        <f t="shared" si="2"/>
        <v>38676318</v>
      </c>
      <c r="E40" s="103">
        <f t="shared" si="2"/>
        <v>7058105</v>
      </c>
      <c r="F40" s="103">
        <f t="shared" si="2"/>
        <v>6128050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BROOKLYN ACADEMY OF MUSIC</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431507.0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245907.0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8674155.0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1141209.0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56221.0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598988.0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6.8773725E7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2.1091141E7</v>
      </c>
      <c r="E12" s="108">
        <f>D11-D12</f>
        <v>47682584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9.2195872E7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151026443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3068456.0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180766.0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6758766.0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2383266.0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12391254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4.083482E7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9.7800369E7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138635189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151026443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BROOKLYN ACADEMY OF MUSIC</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51862473</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1316892</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50545581</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4212131.75</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2022'!E2+'Balance Sheet 2022'!E3</f>
        <v>677414</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0.1608245041</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2022'!E30</f>
        <v>40834820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2022'!C40</f>
        <v>51862473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4321872.75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9.448408679</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2022'!C40</f>
        <v>51862473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4321872.75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0.1608245041</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f>
        <v>11829684</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46585680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0.2539339127</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2022'!C7:C9)</f>
        <v>23580727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2022'!C10:C12)</f>
        <v>8107990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31688717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2022'!C40</f>
        <v>51862473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0.6110143841</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2022'!C10:C11)</f>
        <v>6125744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2022'!C7:C9)</f>
        <v>23580727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0.2597775717</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258</v>
      </c>
      <c r="D41" s="75">
        <f>'Expenses 2022'!D40</f>
        <v>38676318</v>
      </c>
      <c r="E41" s="164">
        <f t="shared" ref="E41:E44" si="1">D41/$D$44</f>
        <v>0.7457476623</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7058105</v>
      </c>
      <c r="E42" s="164">
        <f t="shared" si="1"/>
        <v>0.1360927197</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6128050</v>
      </c>
      <c r="E43" s="164">
        <f t="shared" si="1"/>
        <v>0.118159618</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51862473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29193861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6128050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D47/D48</f>
        <v>4.763972389</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11147987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3249222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3.430971168</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6758766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151026443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0.04475220276</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BROOKLYN ACADEMY OF MUSIC</v>
      </c>
      <c r="B1" s="2" t="s">
        <v>259</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260</v>
      </c>
      <c r="E4" s="45" t="s">
        <v>261</v>
      </c>
      <c r="F4" s="45" t="s">
        <v>262</v>
      </c>
      <c r="G4" s="59" t="s">
        <v>263</v>
      </c>
      <c r="H4" s="59"/>
      <c r="I4" s="43"/>
      <c r="J4" s="43"/>
      <c r="K4" s="43"/>
      <c r="L4" s="43"/>
      <c r="M4" s="43"/>
      <c r="N4" s="43"/>
      <c r="O4" s="43"/>
      <c r="P4" s="43"/>
      <c r="Q4" s="43"/>
      <c r="R4" s="43"/>
      <c r="S4" s="43"/>
      <c r="T4" s="43"/>
      <c r="U4" s="43"/>
      <c r="V4" s="43"/>
      <c r="W4" s="43"/>
      <c r="X4" s="43"/>
      <c r="Y4" s="43"/>
    </row>
    <row r="5">
      <c r="A5" s="138"/>
      <c r="B5" s="49"/>
      <c r="C5" s="147" t="s">
        <v>186</v>
      </c>
      <c r="D5" s="176">
        <f>'Ratios 2020'!D8</f>
        <v>1.275726895</v>
      </c>
      <c r="E5" s="176">
        <f>'Ratios 2021'!D8</f>
        <v>0.5703513906</v>
      </c>
      <c r="F5" s="176">
        <f>'Ratios 2022'!D8</f>
        <v>0.1608245041</v>
      </c>
      <c r="G5" s="176">
        <f>average(D5:F5)</f>
        <v>0.6689675964</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260</v>
      </c>
      <c r="E9" s="45" t="s">
        <v>261</v>
      </c>
      <c r="F9" s="45" t="s">
        <v>262</v>
      </c>
      <c r="G9" s="59" t="s">
        <v>263</v>
      </c>
      <c r="H9" s="59"/>
      <c r="I9" s="43"/>
      <c r="J9" s="43"/>
      <c r="K9" s="43"/>
      <c r="L9" s="43"/>
      <c r="M9" s="43"/>
      <c r="N9" s="43"/>
      <c r="O9" s="43"/>
      <c r="P9" s="43"/>
      <c r="Q9" s="43"/>
      <c r="R9" s="43"/>
      <c r="S9" s="43"/>
      <c r="T9" s="43"/>
      <c r="U9" s="43"/>
      <c r="V9" s="43"/>
      <c r="W9" s="43"/>
      <c r="X9" s="43"/>
      <c r="Y9" s="43"/>
    </row>
    <row r="10">
      <c r="A10" s="138"/>
      <c r="B10" s="49"/>
      <c r="C10" s="147" t="s">
        <v>194</v>
      </c>
      <c r="D10" s="148">
        <f>'Ratios 2020'!D14</f>
        <v>18.9202254</v>
      </c>
      <c r="E10" s="148">
        <f>'Ratios 2021'!D14</f>
        <v>11.80563774</v>
      </c>
      <c r="F10" s="148">
        <f>'Ratios 2022'!D14</f>
        <v>9.448408679</v>
      </c>
      <c r="G10" s="176">
        <f>average(D10:F10)</f>
        <v>13.39142394</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260</v>
      </c>
      <c r="E14" s="45" t="s">
        <v>261</v>
      </c>
      <c r="F14" s="45" t="s">
        <v>262</v>
      </c>
      <c r="G14" s="59" t="s">
        <v>263</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2020'!D20</f>
        <v>0</v>
      </c>
      <c r="E15" s="179">
        <f>'Ratios 2021'!D20</f>
        <v>0</v>
      </c>
      <c r="F15" s="179">
        <f>'Ratios 2022'!D20</f>
        <v>0</v>
      </c>
      <c r="G15" s="176">
        <f>average(D15:F15)</f>
        <v>0</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260</v>
      </c>
      <c r="E19" s="45" t="s">
        <v>261</v>
      </c>
      <c r="F19" s="45" t="s">
        <v>262</v>
      </c>
      <c r="G19" s="59" t="s">
        <v>263</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2020'!D26</f>
        <v>0.3857767998</v>
      </c>
      <c r="E20" s="162">
        <f>'Ratios 2021'!D26</f>
        <v>0.3922322058</v>
      </c>
      <c r="F20" s="162">
        <f>'Ratios 2022'!D26</f>
        <v>0.2539339127</v>
      </c>
      <c r="G20" s="180">
        <f>average(D20:F20)</f>
        <v>0.3439809728</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260</v>
      </c>
      <c r="E24" s="45" t="s">
        <v>261</v>
      </c>
      <c r="F24" s="45" t="s">
        <v>262</v>
      </c>
      <c r="G24" s="59" t="s">
        <v>263</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2020'!D33</f>
        <v>0.6901452974</v>
      </c>
      <c r="E25" s="162">
        <f>'Ratios 2021'!D33</f>
        <v>0.6270703384</v>
      </c>
      <c r="F25" s="162">
        <f>'Ratios 2022'!D33</f>
        <v>0.6110143841</v>
      </c>
      <c r="G25" s="180">
        <f>average(D25:F25)</f>
        <v>0.64274334</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260</v>
      </c>
      <c r="E29" s="45" t="s">
        <v>261</v>
      </c>
      <c r="F29" s="45" t="s">
        <v>262</v>
      </c>
      <c r="G29" s="59" t="s">
        <v>263</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2020'!D38</f>
        <v>0.2971947606</v>
      </c>
      <c r="E30" s="162">
        <f>'Ratios 2021'!D38</f>
        <v>0.2381884623</v>
      </c>
      <c r="F30" s="162">
        <f>'Ratios 2022'!D38</f>
        <v>0.2597775717</v>
      </c>
      <c r="G30" s="180">
        <f>average(D30:F30)</f>
        <v>0.2650535982</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260</v>
      </c>
      <c r="E34" s="45" t="s">
        <v>261</v>
      </c>
      <c r="F34" s="45" t="s">
        <v>262</v>
      </c>
      <c r="G34" s="59" t="s">
        <v>263</v>
      </c>
      <c r="H34" s="59"/>
      <c r="I34" s="43"/>
      <c r="J34" s="43"/>
      <c r="K34" s="43"/>
      <c r="L34" s="43"/>
      <c r="M34" s="43"/>
      <c r="N34" s="43"/>
      <c r="O34" s="43"/>
      <c r="P34" s="43"/>
      <c r="Q34" s="43"/>
      <c r="R34" s="43"/>
      <c r="S34" s="43"/>
      <c r="T34" s="43"/>
      <c r="U34" s="43"/>
      <c r="V34" s="43"/>
      <c r="W34" s="43"/>
      <c r="X34" s="43"/>
      <c r="Y34" s="43"/>
    </row>
    <row r="35">
      <c r="A35" s="138"/>
      <c r="B35" s="49"/>
      <c r="C35" s="147" t="s">
        <v>264</v>
      </c>
      <c r="D35" s="162">
        <f>'Ratios 2020'!E41</f>
        <v>0.5964259563</v>
      </c>
      <c r="E35" s="162">
        <f>'Ratios 2021'!E41</f>
        <v>0.7439602678</v>
      </c>
      <c r="F35" s="162">
        <f>'Ratios 2022'!E41</f>
        <v>0.7457476623</v>
      </c>
      <c r="G35" s="180">
        <f t="shared" ref="G35:G37" si="1">average(D35:F35)</f>
        <v>0.6953779621</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2020'!E42</f>
        <v>0.2120206274</v>
      </c>
      <c r="E36" s="162">
        <f>'Ratios 2021'!E42</f>
        <v>0.124222112</v>
      </c>
      <c r="F36" s="162">
        <f>'Ratios 2022'!E42</f>
        <v>0.1360927197</v>
      </c>
      <c r="G36" s="180">
        <f t="shared" si="1"/>
        <v>0.157445153</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2020'!E43</f>
        <v>0.1915534163</v>
      </c>
      <c r="E37" s="162">
        <f>'Ratios 2021'!E43</f>
        <v>0.1318176203</v>
      </c>
      <c r="F37" s="162">
        <f>'Ratios 2022'!E43</f>
        <v>0.118159618</v>
      </c>
      <c r="G37" s="180">
        <f t="shared" si="1"/>
        <v>0.1471768849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260</v>
      </c>
      <c r="E41" s="45" t="s">
        <v>261</v>
      </c>
      <c r="F41" s="45" t="s">
        <v>262</v>
      </c>
      <c r="G41" s="59" t="s">
        <v>263</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2020'!D49</f>
        <v>5.92134438</v>
      </c>
      <c r="E42" s="165">
        <f>'Ratios 2021'!D49</f>
        <v>5.933842024</v>
      </c>
      <c r="F42" s="165">
        <f>'Ratios 2022'!D49</f>
        <v>4.763972389</v>
      </c>
      <c r="G42" s="182">
        <f>average(D42:F42)</f>
        <v>5.539719598</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260</v>
      </c>
      <c r="E46" s="45" t="s">
        <v>261</v>
      </c>
      <c r="F46" s="45" t="s">
        <v>262</v>
      </c>
      <c r="G46" s="59" t="s">
        <v>263</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2020'!D54</f>
        <v>3.866730744</v>
      </c>
      <c r="E47" s="148">
        <f>'Ratios 2021'!D54</f>
        <v>3.101693305</v>
      </c>
      <c r="F47" s="148">
        <f>'Ratios 2022'!D54</f>
        <v>3.430971168</v>
      </c>
      <c r="G47" s="176">
        <f>average(D47:F47)</f>
        <v>3.466465072</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260</v>
      </c>
      <c r="E51" s="45" t="s">
        <v>261</v>
      </c>
      <c r="F51" s="45" t="s">
        <v>262</v>
      </c>
      <c r="G51" s="59" t="s">
        <v>263</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2020'!D59</f>
        <v>0.03841703871</v>
      </c>
      <c r="E52" s="183">
        <f>'Ratios 2021'!D59</f>
        <v>0.03849067151</v>
      </c>
      <c r="F52" s="183">
        <f>'Ratios 2022'!D59</f>
        <v>0.04475220276</v>
      </c>
      <c r="G52" s="184">
        <f>average(D52:F52)</f>
        <v>0.04055330433</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BROOKLYN ACADEMY OF MUSIC</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BROOKLYN ACADEMY OF MUSIC</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732887.0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7687204.0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9034315.0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1.1408222E7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1631164.0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28862628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278165.0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264405.0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77798.0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620368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73.0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300275.0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437783.0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-137508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-137508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1462.0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1462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1462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21140.0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62684.0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-41544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251522.0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10271.0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101</v>
      </c>
      <c r="D41" s="74"/>
      <c r="E41" s="48">
        <v>2687.0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1130.0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265610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29572079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BROOKLYN ACADEMY OF MUSIC</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2350</v>
      </c>
      <c r="D3" s="99">
        <v>2350.0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2089537</v>
      </c>
      <c r="D7" s="99">
        <v>1110193.0</v>
      </c>
      <c r="E7" s="99">
        <v>525346.0</v>
      </c>
      <c r="F7" s="99">
        <v>453998.0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10551951</v>
      </c>
      <c r="D9" s="99">
        <v>6464297.0</v>
      </c>
      <c r="E9" s="99">
        <v>1769551.0</v>
      </c>
      <c r="F9" s="99">
        <v>2318103.0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1043992</v>
      </c>
      <c r="D10" s="99">
        <v>705601.0</v>
      </c>
      <c r="E10" s="99">
        <v>146662.0</v>
      </c>
      <c r="F10" s="99">
        <v>191729.0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2712992</v>
      </c>
      <c r="D11" s="99">
        <v>1753905.0</v>
      </c>
      <c r="E11" s="99">
        <v>424031.0</v>
      </c>
      <c r="F11" s="99">
        <v>535056.0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1163213</v>
      </c>
      <c r="D12" s="99">
        <v>740405.0</v>
      </c>
      <c r="E12" s="99">
        <v>188384.0</v>
      </c>
      <c r="F12" s="99">
        <v>234424.0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526666</v>
      </c>
      <c r="D15" s="99">
        <v>2659.0</v>
      </c>
      <c r="E15" s="99">
        <v>524007.0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45000</v>
      </c>
      <c r="D17" s="99">
        <v>0.0</v>
      </c>
      <c r="E17" s="99">
        <v>45000.0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1474767</v>
      </c>
      <c r="D20" s="99">
        <v>496197.0</v>
      </c>
      <c r="E20" s="99">
        <v>466557.0</v>
      </c>
      <c r="F20" s="99">
        <v>512013.0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219514</v>
      </c>
      <c r="D21" s="99">
        <v>198709.0</v>
      </c>
      <c r="E21" s="99">
        <v>1331.0</v>
      </c>
      <c r="F21" s="99">
        <v>19474.0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388196</v>
      </c>
      <c r="D22" s="99">
        <v>12345.0</v>
      </c>
      <c r="E22" s="99">
        <v>323481.0</v>
      </c>
      <c r="F22" s="99">
        <v>52370.0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616325</v>
      </c>
      <c r="D23" s="99">
        <v>605048.0</v>
      </c>
      <c r="E23" s="99">
        <v>8352.0</v>
      </c>
      <c r="F23" s="99">
        <v>2925.0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1599866</v>
      </c>
      <c r="D25" s="99">
        <v>1584938.0</v>
      </c>
      <c r="E25" s="99">
        <v>728.0</v>
      </c>
      <c r="F25" s="99">
        <v>14200.0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113734</v>
      </c>
      <c r="D26" s="99">
        <v>108527.0</v>
      </c>
      <c r="E26" s="99">
        <v>838.0</v>
      </c>
      <c r="F26" s="99">
        <v>4369.0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137171</v>
      </c>
      <c r="D29" s="99">
        <v>0.0</v>
      </c>
      <c r="E29" s="99">
        <v>137171.0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1669665</v>
      </c>
      <c r="D31" s="99">
        <v>1006301.0</v>
      </c>
      <c r="E31" s="99">
        <v>357827.0</v>
      </c>
      <c r="F31" s="99">
        <v>305537.0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277767</v>
      </c>
      <c r="D32" s="99">
        <v>3557.0</v>
      </c>
      <c r="E32" s="99">
        <v>274210.0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394947</v>
      </c>
      <c r="D34" s="99">
        <v>278405.0</v>
      </c>
      <c r="E34" s="99">
        <v>28871.0</v>
      </c>
      <c r="F34" s="99">
        <v>87671.0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162152</v>
      </c>
      <c r="D35" s="99">
        <v>8234.0</v>
      </c>
      <c r="E35" s="99">
        <v>153718.0</v>
      </c>
      <c r="F35" s="99">
        <v>200.0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130467</v>
      </c>
      <c r="D36" s="99">
        <v>116.0</v>
      </c>
      <c r="E36" s="99">
        <v>18752.0</v>
      </c>
      <c r="F36" s="99">
        <v>111599.0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42372</v>
      </c>
      <c r="D37" s="99">
        <v>42372.0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83715</v>
      </c>
      <c r="D38" s="99">
        <v>52710.0</v>
      </c>
      <c r="E38" s="99">
        <v>336.0</v>
      </c>
      <c r="F38" s="99">
        <v>30669.0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25446359</v>
      </c>
      <c r="D40" s="103">
        <f t="shared" si="2"/>
        <v>15176869</v>
      </c>
      <c r="E40" s="103">
        <f t="shared" si="2"/>
        <v>5395153</v>
      </c>
      <c r="F40" s="103">
        <f t="shared" si="2"/>
        <v>4874337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BROOKLYN ACADEMY OF MUSIC</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25250.0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2502464.0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1.0915802E7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741778.0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47443.0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507461.0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6.4256613E7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1.8251281E7</v>
      </c>
      <c r="E12" s="108">
        <f>D11-D12</f>
        <v>46005332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1.07268357E8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168013887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3803832.0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8225.0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2573896.0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3880700.0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920789.0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11187442</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4.0120904E7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1.16705541E8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156826445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168013887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BROOKLYN ACADEMY OF MUSIC</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2020'!C40</f>
        <v>25446359</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2020'!C31</f>
        <v>1669665</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23776694</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1981391.167</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2020'!E2+'Balance Sheet 2020'!E3</f>
        <v>2527714</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1.275726895</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2020'!E30</f>
        <v>40120904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2020'!C40</f>
        <v>25446359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2120529.917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18.9202254</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2020'!C40</f>
        <v>25446359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2120529.917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1.275726895</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2020'!E2:E7)</f>
        <v>11408222</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2020'!F44</f>
        <v>29572079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0.3857767998</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2020'!C7:C9)</f>
        <v>12641488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2020'!C10:C12)</f>
        <v>4920197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17561685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2020'!C40</f>
        <v>25446359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0.6901452974</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2020'!C10:C11)</f>
        <v>3756984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2020'!C7:C9)</f>
        <v>12641488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0.2971947606</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5">
        <f>'Expenses 2020'!D40</f>
        <v>15176869</v>
      </c>
      <c r="E41" s="164">
        <f t="shared" ref="E41:E44" si="1">D41/$D$44</f>
        <v>0.5964259563</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2020'!E40</f>
        <v>5395153</v>
      </c>
      <c r="E42" s="164">
        <f t="shared" si="1"/>
        <v>0.2120206274</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2020'!F40</f>
        <v>4874337</v>
      </c>
      <c r="E43" s="164">
        <f t="shared" si="1"/>
        <v>0.1915534163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25446359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2020'!F9</f>
        <v>28862628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2020'!F40</f>
        <v>4874337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D47/D48</f>
        <v>5.92134438</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2020'!E2:E10)</f>
        <v>14740198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2020'!E19:E22)</f>
        <v>3812057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3.866730744</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2020'!E25:E26)</f>
        <v>6454596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2020'!E18</f>
        <v>168013887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0.03841703871</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BROOKLYN ACADEMY OF MUSIC</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1278374.0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4613204.0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1.8450601E7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1.0759149E7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1306377.0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35101328</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9434894.0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1529921.0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230893.0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11195708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678.0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63890.0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1779749.0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1403527.0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376222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376222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1242.0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-1242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-1242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88730.0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165506.0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-76776</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246</v>
      </c>
      <c r="D39" s="74"/>
      <c r="E39" s="48">
        <v>250000.0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247</v>
      </c>
      <c r="D40" s="74"/>
      <c r="E40" s="48">
        <v>98475.0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248</v>
      </c>
      <c r="D41" s="74"/>
      <c r="E41" s="48">
        <v>19950.0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11762.0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380187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47039995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BROOKLYN ACADEMY OF MUSIC</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2308</v>
      </c>
      <c r="D3" s="99">
        <v>2308.0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3006445</v>
      </c>
      <c r="D7" s="99">
        <v>1651218.0</v>
      </c>
      <c r="E7" s="99">
        <v>671589.0</v>
      </c>
      <c r="F7" s="99">
        <v>683638.0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18042148</v>
      </c>
      <c r="D9" s="99">
        <v>1.3359532E7</v>
      </c>
      <c r="E9" s="99">
        <v>2003728.0</v>
      </c>
      <c r="F9" s="99">
        <v>2678888.0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1109300</v>
      </c>
      <c r="D10" s="99">
        <v>885726.0</v>
      </c>
      <c r="E10" s="99">
        <v>87576.0</v>
      </c>
      <c r="F10" s="99">
        <v>135998.0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3904232</v>
      </c>
      <c r="D11" s="99">
        <v>2983828.0</v>
      </c>
      <c r="E11" s="99">
        <v>392762.0</v>
      </c>
      <c r="F11" s="99">
        <v>527642.0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2078281</v>
      </c>
      <c r="D12" s="99">
        <v>1568465.0</v>
      </c>
      <c r="E12" s="99">
        <v>217838.0</v>
      </c>
      <c r="F12" s="99">
        <v>291978.0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159668</v>
      </c>
      <c r="D15" s="99">
        <v>28718.0</v>
      </c>
      <c r="E15" s="99">
        <v>127938.0</v>
      </c>
      <c r="F15" s="99">
        <v>3012.0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36000</v>
      </c>
      <c r="D17" s="99">
        <v>0.0</v>
      </c>
      <c r="E17" s="99">
        <v>36000.0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4339223</v>
      </c>
      <c r="D20" s="99">
        <v>3879381.0</v>
      </c>
      <c r="E20" s="99">
        <v>296015.0</v>
      </c>
      <c r="F20" s="99">
        <v>163827.0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1530251</v>
      </c>
      <c r="D21" s="99">
        <v>1426722.0</v>
      </c>
      <c r="E21" s="99">
        <v>0.0</v>
      </c>
      <c r="F21" s="99">
        <v>103529.0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842876</v>
      </c>
      <c r="D22" s="99">
        <v>541099.0</v>
      </c>
      <c r="E22" s="99">
        <v>292878.0</v>
      </c>
      <c r="F22" s="99">
        <v>8899.0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704606</v>
      </c>
      <c r="D23" s="99">
        <v>689863.0</v>
      </c>
      <c r="E23" s="99">
        <v>11035.0</v>
      </c>
      <c r="F23" s="99">
        <v>3708.0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2225091</v>
      </c>
      <c r="D25" s="99">
        <v>2213922.0</v>
      </c>
      <c r="E25" s="99">
        <v>0.0</v>
      </c>
      <c r="F25" s="99">
        <v>11169.0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1242441</v>
      </c>
      <c r="D26" s="99">
        <v>1217452.0</v>
      </c>
      <c r="E26" s="99">
        <v>4365.0</v>
      </c>
      <c r="F26" s="99">
        <v>20624.0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96075</v>
      </c>
      <c r="D29" s="99">
        <v>0.0</v>
      </c>
      <c r="E29" s="99">
        <v>96075.0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1432967</v>
      </c>
      <c r="D31" s="99">
        <v>1070551.0</v>
      </c>
      <c r="E31" s="99">
        <v>178686.0</v>
      </c>
      <c r="F31" s="99">
        <v>183730.0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357460</v>
      </c>
      <c r="D32" s="99">
        <v>25802.0</v>
      </c>
      <c r="E32" s="99">
        <v>331658.0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1403543</v>
      </c>
      <c r="D34" s="99">
        <v>1326671.0</v>
      </c>
      <c r="E34" s="99">
        <v>28114.0</v>
      </c>
      <c r="F34" s="99">
        <v>48758.0</v>
      </c>
      <c r="G34" s="43"/>
      <c r="H34" s="43"/>
      <c r="I34" s="43"/>
      <c r="J34" s="43"/>
      <c r="K34" s="43"/>
      <c r="L34" s="43"/>
      <c r="M34" s="43"/>
      <c r="N34" s="43"/>
      <c r="O34" s="43"/>
      <c r="P34" s="43"/>
      <c r="Q34" s="43"/>
      <c r="R34" s="43"/>
      <c r="S34" s="43"/>
      <c r="T34" s="43"/>
      <c r="U34" s="43"/>
      <c r="V34" s="43"/>
      <c r="W34" s="43"/>
      <c r="X34" s="43"/>
      <c r="Y34" s="43"/>
      <c r="Z34" s="43"/>
    </row>
    <row r="35">
      <c r="A35" s="45" t="s">
        <v>48</v>
      </c>
      <c r="B35" s="102" t="s">
        <v>142</v>
      </c>
      <c r="C35" s="98">
        <f t="shared" si="1"/>
        <v>563140</v>
      </c>
      <c r="D35" s="99">
        <v>563140.0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249</v>
      </c>
      <c r="C36" s="98">
        <f t="shared" si="1"/>
        <v>492464</v>
      </c>
      <c r="D36" s="99">
        <v>-470354.0</v>
      </c>
      <c r="E36" s="99">
        <v>433766.0</v>
      </c>
      <c r="F36" s="99">
        <v>529052.0</v>
      </c>
      <c r="G36" s="43"/>
      <c r="H36" s="43"/>
      <c r="I36" s="43"/>
      <c r="J36" s="43"/>
      <c r="K36" s="43"/>
      <c r="L36" s="43"/>
      <c r="M36" s="43"/>
      <c r="N36" s="43"/>
      <c r="O36" s="43"/>
      <c r="P36" s="43"/>
      <c r="Q36" s="43"/>
      <c r="R36" s="43"/>
      <c r="S36" s="43"/>
      <c r="T36" s="43"/>
      <c r="U36" s="43"/>
      <c r="V36" s="43"/>
      <c r="W36" s="43"/>
      <c r="X36" s="43"/>
      <c r="Y36" s="43"/>
      <c r="Z36" s="43"/>
    </row>
    <row r="37">
      <c r="A37" s="45" t="s">
        <v>52</v>
      </c>
      <c r="B37" s="102" t="s">
        <v>250</v>
      </c>
      <c r="C37" s="98">
        <f t="shared" si="1"/>
        <v>458372</v>
      </c>
      <c r="D37" s="99">
        <v>158746.0</v>
      </c>
      <c r="E37" s="99">
        <v>6659.0</v>
      </c>
      <c r="F37" s="99">
        <v>292967.0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849105</v>
      </c>
      <c r="D38" s="99">
        <v>263168.0</v>
      </c>
      <c r="E38" s="99">
        <v>357909.0</v>
      </c>
      <c r="F38" s="99">
        <v>228028.0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44875996</v>
      </c>
      <c r="D40" s="103">
        <f t="shared" si="2"/>
        <v>33385958</v>
      </c>
      <c r="E40" s="103">
        <f t="shared" si="2"/>
        <v>5574591</v>
      </c>
      <c r="F40" s="103">
        <f t="shared" si="2"/>
        <v>5915447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BROOKLYN ACADEMY OF MUSIC</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17005.0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2047811.0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1.1476061E7</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747990.0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50890.0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545874.0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6.7607626E7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1.972922E7</v>
      </c>
      <c r="E12" s="108">
        <f>D11-D12</f>
        <v>47878406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9.4243772E7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157007809</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4331030.0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468165.0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2493336.0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3550000.0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666935.0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11509466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4.4149146E7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1.01349197E8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145498343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157007809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