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<sst xmlns="http://schemas.openxmlformats.org/spreadsheetml/2006/main" count="865" uniqueCount="253">
  <si>
    <t>POLITICAL ASYLUM/IMMIGRATION REPRESENTATION PROJECT</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</si>
  <si>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</si>
  <si>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</si>
  <si>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</si>
  <si>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</si>
  <si>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</si>
  <si>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</si>
  <si>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</si>
  <si>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</si>
  <si>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</si>
  <si>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</si>
  <si>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</si>
  <si>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</si>
  <si>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</si>
  <si>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</si>
  <si>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</si>
  <si>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</si>
  <si>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</si>
  <si>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</si>
  <si>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</si>
  <si>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</si>
  <si>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</si>
  <si>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</si>
  <si>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</si>
  <si>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</si>
  <si>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</si>
  <si>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</si>
  <si>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</si>
  <si>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</si>
  <si>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</si>
  <si>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</si>
  <si>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</si>
  <si>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</si>
  <si>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</si>
  <si>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</si>
  <si>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</si>
  <si>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</si>
  <si>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</si>
  <si>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</si>
  <si>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</si>
  <si>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</si>
  <si>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</si>
  <si>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</si>
  <si>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</si>
  <si>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</si>
  <si>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</si>
  <si>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</si>
  <si>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</si>
  <si>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</si>
  <si>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</si>
  <si>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</si>
  <si>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</si>
  <si>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</si>
  <si>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</si>
  <si>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</si>
  <si>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</si>
  <si>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</si>
  <si>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</si>
  <si>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</si>
  <si>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</si>
  <si>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</si>
  <si>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</si>
  <si>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</si>
  <si>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</si>
  <si>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</si>
  <si>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</si>
  <si>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</si>
  <si>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</si>
  <si>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</si>
  <si>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</si>
  <si>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</si>
  <si>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</si>
  <si>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</si>
  <si>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</si>
  <si>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</si>
  <si>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</si>
  <si>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</si>
  <si>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</si>
  <si>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</si>
  <si>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</si>
  <si>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</si>
  <si>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</si>
  <si>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</si>
  <si>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</si>
  <si>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</si>
  <si>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</si>
  <si>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</si>
  <si>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</si>
  <si>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</si>
  <si>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</si>
  <si>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</si>
  <si>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</si>
  <si>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</si>
  <si>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</si>
  <si>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</si>
  <si>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</si>
  <si>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</si>
  <si>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</si>
  <si>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</si>
  <si>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</si>
  <si>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</si>
  <si>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</si>
  <si>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</si>
  <si>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</si>
  <si>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</si>
  <si>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</si>
  <si>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</si>
  <si>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</si>
  <si>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</si>
  <si>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</si>
  <si>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</si>
  <si>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</si>
  <si>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</si>
  <si>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</si>
  <si>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</si>
  <si>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</si>
  <si>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</si>
  <si>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</si>
  <si>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</si>
  <si>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</si>
  <si>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</si>
  <si>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</si>
  <si>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</si>
  <si>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</si>
  <si>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</si>
  <si>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</si>
  <si>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</si>
  <si>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</si>
  <si>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</si>
  <si>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</si>
  <si>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</si>
  <si>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</si>
  <si>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</si>
  <si>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</si>
  <si>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Dues and Subscriptions</t>
  </si>
  <si>
    <t>Repairs and Maintenance</t>
  </si>
  <si>
    <t>State &amp; Local Taxes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</si>
  <si>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</si>
  <si>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</si>
  <si>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</si>
  <si>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</si>
  <si>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</si>
  <si>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</si>
  <si>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</si>
  <si>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</si>
  <si>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</si>
  <si>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</si>
  <si>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</si>
  <si>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</si>
  <si>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</si>
  <si>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</si>
  <si>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</si>
  <si>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</si>
  <si>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</si>
  <si>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</si>
  <si>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</si>
  <si>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</si>
  <si>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</si>
  <si>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</si>
  <si>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</si>
  <si>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</si>
  <si>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</si>
  <si>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</si>
  <si>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</si>
  <si>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</si>
  <si>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</si>
  <si>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</si>
  <si>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</si>
  <si>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</si>
  <si>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</si>
  <si>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</si>
  <si>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</si>
  <si>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</si>
  <si>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</si>
  <si>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</si>
  <si>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</si>
  <si>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</si>
  <si>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</si>
  <si>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</si>
  <si>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</si>
  <si>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</si>
  <si>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</si>
  <si>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</si>
  <si>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</si>
  <si>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</si>
  <si>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</si>
  <si>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</si>
  <si>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</si>
  <si>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</si>
  <si>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</si>
  <si>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</si>
  <si>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</si>
  <si>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</si>
  <si>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</si>
  <si>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</si>
  <si>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</si>
  <si>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</si>
  <si>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</si>
  <si>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</si>
  <si>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</si>
  <si>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</si>
  <si>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</si>
  <si>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</si>
  <si>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</si>
  <si>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</si>
  <si>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</si>
  <si>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</si>
  <si>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</si>
  <si>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</si>
  <si>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</si>
  <si>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</si>
  <si>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</si>
  <si>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</si>
  <si>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</si>
  <si>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</si>
  <si>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</si>
  <si>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</si>
  <si>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</si>
  <si>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</si>
  <si>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</si>
  <si>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</si>
  <si>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</si>
  <si>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</si>
  <si>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</si>
  <si>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</si>
  <si>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</si>
  <si>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</si>
  <si>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</si>
  <si>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</si>
  <si>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</si>
  <si>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</si>
  <si>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</si>
  <si>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</si>
  <si>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</si>
  <si>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</si>
  <si>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</si>
  <si>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</si>
  <si>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</si>
  <si>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Dues &amp; subscriptions</t>
  </si>
  <si>
    <t>Meals</t>
  </si>
  <si>
    <t>Training</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</si>
  <si>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</si>
  <si>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</si>
  <si>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Artisans</t>
  </si>
  <si>
    <t>Dues and subscriptions</t>
  </si>
  <si>
    <t>Office supplies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</si>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</sst>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POLITICAL ASYLUM/IMMIGRATION REPRESENTATION PROJECT</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2023'!C40</f>
        <v>1075343</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2023'!C31</f>
        <v>18493</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1056850</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88070.83333</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2023'!E2+'Balance Sheet 2023'!E3</f>
        <v>357374</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4.057801959</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2023'!E30</f>
        <v>1181307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2023'!C40</f>
        <v>1075343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89611.91667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13.18247666</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2023'!C40</f>
        <v>1075343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89611.91667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0</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4.057801959</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2023'!E2:E7,'Revenues 2023'!F10:F15)</f>
        <v>833865</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2023'!F44</f>
        <v>1094632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0.7617765605</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2023'!C7:C9)</f>
        <v>574035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2023'!C10:C12)</f>
        <v>50820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624855</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2023'!C40</f>
        <v>1075343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0.5810750616</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2023'!C10:C11)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2023'!C7:C9)</f>
        <v>574035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241</v>
      </c>
      <c r="D41" s="75">
        <f>'Expenses 2023'!D40</f>
        <v>801109</v>
      </c>
      <c r="E41" s="164">
        <f t="shared" ref="E41:E44" si="1">D41/$D$44</f>
        <v>0.7449799738</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2023'!E40</f>
        <v>129148</v>
      </c>
      <c r="E42" s="164">
        <f t="shared" si="1"/>
        <v>0.1200993543</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2023'!F40</f>
        <v>145086</v>
      </c>
      <c r="E43" s="164">
        <f t="shared" si="1"/>
        <v>0.1349206718</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1075343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2023'!F9</f>
        <v>982505</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2023'!F40</f>
        <v>145086</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6.771880126</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2023'!E2:E10)</f>
        <v>393591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2023'!E19:E22)</f>
        <v>41717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9.434786778</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2023'!E25:E26)</f>
        <v>625000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2023'!E18</f>
        <v>1848024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0.338199071</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POLITICAL ASYLUM/IMMIGRATION REPRESENTATION PROJECT</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513044.0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791297.0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1304341</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1419.0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153614.0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35146.0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118468</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1424228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POLITICAL ASYLUM/IMMIGRATION REPRESENTATION PROJECT</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108456</v>
      </c>
      <c r="D7" s="99">
        <v>65338.0</v>
      </c>
      <c r="E7" s="99">
        <v>12250.0</v>
      </c>
      <c r="F7" s="99">
        <v>30868.0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505018</v>
      </c>
      <c r="D9" s="99">
        <v>432578.0</v>
      </c>
      <c r="E9" s="99">
        <v>24041.0</v>
      </c>
      <c r="F9" s="99">
        <v>48399.0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16945</v>
      </c>
      <c r="D11" s="99">
        <v>11058.0</v>
      </c>
      <c r="E11" s="99">
        <v>4047.0</v>
      </c>
      <c r="F11" s="99">
        <v>1840.0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55291</v>
      </c>
      <c r="D12" s="99">
        <v>43869.0</v>
      </c>
      <c r="E12" s="99">
        <v>3919.0</v>
      </c>
      <c r="F12" s="99">
        <v>7503.0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72730</v>
      </c>
      <c r="D16" s="99">
        <v>8258.0</v>
      </c>
      <c r="E16" s="99">
        <v>64472.0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64430</v>
      </c>
      <c r="D20" s="99">
        <v>39521.0</v>
      </c>
      <c r="E20" s="99">
        <v>22799.0</v>
      </c>
      <c r="F20" s="99">
        <v>2110.0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8187</v>
      </c>
      <c r="D21" s="99">
        <v>5707.0</v>
      </c>
      <c r="E21" s="99">
        <v>551.0</v>
      </c>
      <c r="F21" s="99">
        <v>1929.0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17806</v>
      </c>
      <c r="D22" s="99">
        <v>9289.0</v>
      </c>
      <c r="E22" s="99">
        <v>5303.0</v>
      </c>
      <c r="F22" s="99">
        <v>3214.0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11099</v>
      </c>
      <c r="D25" s="99">
        <v>0.0</v>
      </c>
      <c r="E25" s="99">
        <v>11099.0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31250</v>
      </c>
      <c r="D29" s="99">
        <v>0.0</v>
      </c>
      <c r="E29" s="99">
        <v>31250.0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18893</v>
      </c>
      <c r="D31" s="99">
        <v>0.0</v>
      </c>
      <c r="E31" s="99">
        <v>18893.0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286</v>
      </c>
      <c r="D32" s="99">
        <v>0.0</v>
      </c>
      <c r="E32" s="99">
        <v>286.0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239</v>
      </c>
      <c r="C34" s="98">
        <f t="shared" si="1"/>
        <v>16876</v>
      </c>
      <c r="D34" s="99">
        <v>52.0</v>
      </c>
      <c r="E34" s="99">
        <v>3454.0</v>
      </c>
      <c r="F34" s="99">
        <v>13370.0</v>
      </c>
      <c r="G34" s="43"/>
      <c r="H34" s="43"/>
      <c r="I34" s="43"/>
      <c r="J34" s="43"/>
      <c r="K34" s="43"/>
      <c r="L34" s="43"/>
      <c r="M34" s="43"/>
      <c r="N34" s="43"/>
      <c r="O34" s="43"/>
      <c r="P34" s="43"/>
      <c r="Q34" s="43"/>
      <c r="R34" s="43"/>
      <c r="S34" s="43"/>
      <c r="T34" s="43"/>
      <c r="U34" s="43"/>
      <c r="V34" s="43"/>
      <c r="W34" s="43"/>
      <c r="X34" s="43"/>
      <c r="Y34" s="43"/>
      <c r="Z34" s="43"/>
    </row>
    <row r="35">
      <c r="A35" s="45" t="s">
        <v>48</v>
      </c>
      <c r="B35" s="102" t="s">
        <v>243</v>
      </c>
      <c r="C35" s="98">
        <f t="shared" si="1"/>
        <v>239046</v>
      </c>
      <c r="D35" s="99">
        <v>233636.0</v>
      </c>
      <c r="E35" s="99">
        <v>0.0</v>
      </c>
      <c r="F35" s="99">
        <v>5410.0</v>
      </c>
      <c r="G35" s="43"/>
      <c r="H35" s="43"/>
      <c r="I35" s="43"/>
      <c r="J35" s="43"/>
      <c r="K35" s="43"/>
      <c r="L35" s="43"/>
      <c r="M35" s="43"/>
      <c r="N35" s="43"/>
      <c r="O35" s="43"/>
      <c r="P35" s="43"/>
      <c r="Q35" s="43"/>
      <c r="R35" s="43"/>
      <c r="S35" s="43"/>
      <c r="T35" s="43"/>
      <c r="U35" s="43"/>
      <c r="V35" s="43"/>
      <c r="W35" s="43"/>
      <c r="X35" s="43"/>
      <c r="Y35" s="43"/>
      <c r="Z35" s="43"/>
    </row>
    <row r="36">
      <c r="A36" s="45" t="s">
        <v>50</v>
      </c>
      <c r="B36" s="102" t="s">
        <v>244</v>
      </c>
      <c r="C36" s="98">
        <f t="shared" si="1"/>
        <v>17480</v>
      </c>
      <c r="D36" s="99">
        <v>2163.0</v>
      </c>
      <c r="E36" s="99">
        <v>15317.0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245</v>
      </c>
      <c r="C37" s="98">
        <f t="shared" si="1"/>
        <v>15621</v>
      </c>
      <c r="D37" s="99">
        <v>14856.0</v>
      </c>
      <c r="E37" s="99">
        <v>22.0</v>
      </c>
      <c r="F37" s="99">
        <v>743.0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43970</v>
      </c>
      <c r="D38" s="99">
        <v>33294.0</v>
      </c>
      <c r="E38" s="99">
        <v>10676.0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1243384</v>
      </c>
      <c r="D40" s="103">
        <f t="shared" si="2"/>
        <v>899619</v>
      </c>
      <c r="E40" s="103">
        <f t="shared" si="2"/>
        <v>228379</v>
      </c>
      <c r="F40" s="103">
        <f t="shared" si="2"/>
        <v>115386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POLITICAL ASYLUM/IMMIGRATION REPRESENTATION PROJECT</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764149.0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4744.0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252528.0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900.0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1500028.0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53804.0</v>
      </c>
      <c r="E12" s="108">
        <f>D11-D12</f>
        <v>1446224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2468545</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80975.0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318246.0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612218.0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1011439</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1457106.0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1457106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2468545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POLITICAL ASYLUM/IMMIGRATION REPRESENTATION PROJECT</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2024'!C40</f>
        <v>1243384</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2024'!C31</f>
        <v>18893</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1224491</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102040.9167</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2024'!E2+'Balance Sheet 2024'!E3</f>
        <v>768893</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7.53514399</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2024'!E30</f>
        <v>1457106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2024'!C40</f>
        <v>1243384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103615.3333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14.06264839</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2024'!C40</f>
        <v>1243384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103615.3333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0</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7.53514399</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2024'!E2:E7,'Revenues 2024'!F10:F15)</f>
        <v>791297</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2024'!F44</f>
        <v>1424228</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0.5555971375</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2024'!C7:C9)</f>
        <v>613474</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2024'!C10:C12)</f>
        <v>72236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685710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2024'!C40</f>
        <v>1243384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0.5514869099</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2024'!C10:C11)</f>
        <v>16945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2024'!C7:C9)</f>
        <v>613474</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0.02762138249</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246</v>
      </c>
      <c r="D41" s="75">
        <f>'Expenses 2024'!D40</f>
        <v>899619</v>
      </c>
      <c r="E41" s="164">
        <f t="shared" ref="E41:E44" si="1">D41/$D$44</f>
        <v>0.7235246714</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2024'!E40</f>
        <v>228379</v>
      </c>
      <c r="E42" s="164">
        <f t="shared" si="1"/>
        <v>0.1836753569</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2024'!F40</f>
        <v>115386</v>
      </c>
      <c r="E43" s="164">
        <f t="shared" si="1"/>
        <v>0.09279997169</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1243384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2024'!F9</f>
        <v>1304341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2024'!F40</f>
        <v>115386</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11.30415302</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2024'!E2:E10)</f>
        <v>1022321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2024'!E19:E22)</f>
        <v>399221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2.560789638</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2024'!E25:E26)</f>
        <v>612218</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2024'!E18</f>
        <v>2468545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0.248007632</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POLITICAL ASYLUM/IMMIGRATION REPRESENTATION PROJECT</v>
      </c>
      <c r="B1" s="2" t="s">
        <v>247</v>
      </c>
      <c r="C1" s="138"/>
      <c r="D1" s="138"/>
      <c r="E1" s="138"/>
      <c r="F1" s="139"/>
      <c r="G1" s="139"/>
      <c r="H1" s="139"/>
      <c r="I1" s="43"/>
      <c r="J1" s="43"/>
      <c r="K1" s="43"/>
      <c r="L1" s="43"/>
      <c r="M1" s="43"/>
      <c r="N1" s="43"/>
      <c r="O1" s="43"/>
      <c r="P1" s="43"/>
      <c r="Q1" s="43"/>
      <c r="R1" s="43"/>
      <c r="S1" s="43"/>
      <c r="T1" s="43"/>
      <c r="U1" s="43"/>
      <c r="V1" s="43"/>
      <c r="W1" s="43"/>
      <c r="X1" s="43"/>
      <c r="Y1" s="43"/>
    </row>
    <row r="2">
      <c r="A2" s="140" t="s">
        <v>180</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181</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248</v>
      </c>
      <c r="E4" s="45" t="s">
        <v>249</v>
      </c>
      <c r="F4" s="45" t="s">
        <v>250</v>
      </c>
      <c r="G4" s="59" t="s">
        <v>251</v>
      </c>
      <c r="H4" s="59"/>
      <c r="I4" s="43"/>
      <c r="J4" s="43"/>
      <c r="K4" s="43"/>
      <c r="L4" s="43"/>
      <c r="M4" s="43"/>
      <c r="N4" s="43"/>
      <c r="O4" s="43"/>
      <c r="P4" s="43"/>
      <c r="Q4" s="43"/>
      <c r="R4" s="43"/>
      <c r="S4" s="43"/>
      <c r="T4" s="43"/>
      <c r="U4" s="43"/>
      <c r="V4" s="43"/>
      <c r="W4" s="43"/>
      <c r="X4" s="43"/>
      <c r="Y4" s="43"/>
    </row>
    <row r="5">
      <c r="A5" s="138"/>
      <c r="B5" s="49"/>
      <c r="C5" s="147" t="s">
        <v>180</v>
      </c>
      <c r="D5" s="176">
        <f>'Ratios 2022'!D8</f>
        <v>3.875912059</v>
      </c>
      <c r="E5" s="176">
        <f>'Ratios 2023'!D8</f>
        <v>4.057801959</v>
      </c>
      <c r="F5" s="176">
        <f>'Ratios 2024'!D8</f>
        <v>7.53514399</v>
      </c>
      <c r="G5" s="176">
        <f>average(D5:F5)</f>
        <v>5.156286003</v>
      </c>
      <c r="H5" s="149" t="s">
        <v>187</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188</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189</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248</v>
      </c>
      <c r="E9" s="45" t="s">
        <v>249</v>
      </c>
      <c r="F9" s="45" t="s">
        <v>250</v>
      </c>
      <c r="G9" s="59" t="s">
        <v>251</v>
      </c>
      <c r="H9" s="59"/>
      <c r="I9" s="43"/>
      <c r="J9" s="43"/>
      <c r="K9" s="43"/>
      <c r="L9" s="43"/>
      <c r="M9" s="43"/>
      <c r="N9" s="43"/>
      <c r="O9" s="43"/>
      <c r="P9" s="43"/>
      <c r="Q9" s="43"/>
      <c r="R9" s="43"/>
      <c r="S9" s="43"/>
      <c r="T9" s="43"/>
      <c r="U9" s="43"/>
      <c r="V9" s="43"/>
      <c r="W9" s="43"/>
      <c r="X9" s="43"/>
      <c r="Y9" s="43"/>
    </row>
    <row r="10">
      <c r="A10" s="138"/>
      <c r="B10" s="49"/>
      <c r="C10" s="147" t="s">
        <v>188</v>
      </c>
      <c r="D10" s="148">
        <f>'Ratios 2022'!D14</f>
        <v>19.75294469</v>
      </c>
      <c r="E10" s="148">
        <f>'Ratios 2023'!D14</f>
        <v>13.18247666</v>
      </c>
      <c r="F10" s="148">
        <f>'Ratios 2024'!D14</f>
        <v>14.06264839</v>
      </c>
      <c r="G10" s="176">
        <f>average(D10:F10)</f>
        <v>15.66602325</v>
      </c>
      <c r="H10" s="149" t="s">
        <v>187</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193</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194</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248</v>
      </c>
      <c r="E14" s="45" t="s">
        <v>249</v>
      </c>
      <c r="F14" s="45" t="s">
        <v>250</v>
      </c>
      <c r="G14" s="59" t="s">
        <v>251</v>
      </c>
      <c r="H14" s="59"/>
      <c r="I14" s="43"/>
      <c r="J14" s="43"/>
      <c r="K14" s="43"/>
      <c r="L14" s="43"/>
      <c r="M14" s="43"/>
      <c r="N14" s="43"/>
      <c r="O14" s="43"/>
      <c r="P14" s="43"/>
      <c r="Q14" s="43"/>
      <c r="R14" s="43"/>
      <c r="S14" s="43"/>
      <c r="T14" s="43"/>
      <c r="U14" s="43"/>
      <c r="V14" s="43"/>
      <c r="W14" s="43"/>
      <c r="X14" s="43"/>
      <c r="Y14" s="43"/>
    </row>
    <row r="15">
      <c r="A15" s="138"/>
      <c r="B15" s="49"/>
      <c r="C15" s="147" t="s">
        <v>196</v>
      </c>
      <c r="D15" s="179">
        <f>'Ratios 2022'!D20</f>
        <v>0</v>
      </c>
      <c r="E15" s="179">
        <f>'Ratios 2023'!D20</f>
        <v>0</v>
      </c>
      <c r="F15" s="179">
        <f>'Ratios 2024'!D20</f>
        <v>0</v>
      </c>
      <c r="G15" s="176">
        <f>average(D15:F15)</f>
        <v>0</v>
      </c>
      <c r="H15" s="149" t="s">
        <v>187</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198</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199</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248</v>
      </c>
      <c r="E19" s="45" t="s">
        <v>249</v>
      </c>
      <c r="F19" s="45" t="s">
        <v>250</v>
      </c>
      <c r="G19" s="59" t="s">
        <v>251</v>
      </c>
      <c r="H19" s="59"/>
      <c r="I19" s="43"/>
      <c r="J19" s="43"/>
      <c r="K19" s="43"/>
      <c r="L19" s="43"/>
      <c r="M19" s="43"/>
      <c r="N19" s="43"/>
      <c r="O19" s="43"/>
      <c r="P19" s="43"/>
      <c r="Q19" s="43"/>
      <c r="R19" s="43"/>
      <c r="S19" s="43"/>
      <c r="T19" s="43"/>
      <c r="U19" s="43"/>
      <c r="V19" s="43"/>
      <c r="W19" s="43"/>
      <c r="X19" s="43"/>
      <c r="Y19" s="43"/>
    </row>
    <row r="20">
      <c r="A20" s="138"/>
      <c r="B20" s="49"/>
      <c r="C20" s="147" t="s">
        <v>198</v>
      </c>
      <c r="D20" s="162">
        <f>'Ratios 2022'!D26</f>
        <v>0.7635732065</v>
      </c>
      <c r="E20" s="162">
        <f>'Ratios 2023'!D26</f>
        <v>0.7617765605</v>
      </c>
      <c r="F20" s="162">
        <f>'Ratios 2024'!D26</f>
        <v>0.5555971375</v>
      </c>
      <c r="G20" s="180">
        <f>average(D20:F20)</f>
        <v>0.6936489682</v>
      </c>
      <c r="H20" s="149" t="s">
        <v>202</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203</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204</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248</v>
      </c>
      <c r="E24" s="45" t="s">
        <v>249</v>
      </c>
      <c r="F24" s="45" t="s">
        <v>250</v>
      </c>
      <c r="G24" s="59" t="s">
        <v>251</v>
      </c>
      <c r="H24" s="59"/>
      <c r="I24" s="43"/>
      <c r="J24" s="43"/>
      <c r="K24" s="43"/>
      <c r="L24" s="43"/>
      <c r="M24" s="43"/>
      <c r="N24" s="43"/>
      <c r="O24" s="43"/>
      <c r="P24" s="43"/>
      <c r="Q24" s="43"/>
      <c r="R24" s="43"/>
      <c r="S24" s="43"/>
      <c r="T24" s="43"/>
      <c r="U24" s="43"/>
      <c r="V24" s="43"/>
      <c r="W24" s="43"/>
      <c r="X24" s="43"/>
      <c r="Y24" s="43"/>
    </row>
    <row r="25">
      <c r="A25" s="138"/>
      <c r="B25" s="49"/>
      <c r="C25" s="147" t="s">
        <v>208</v>
      </c>
      <c r="D25" s="162">
        <f>'Ratios 2022'!D33</f>
        <v>0.6407864225</v>
      </c>
      <c r="E25" s="162">
        <f>'Ratios 2023'!D33</f>
        <v>0.5810750616</v>
      </c>
      <c r="F25" s="162">
        <f>'Ratios 2024'!D33</f>
        <v>0.5514869099</v>
      </c>
      <c r="G25" s="180">
        <f>average(D25:F25)</f>
        <v>0.5911161313</v>
      </c>
      <c r="H25" s="149" t="s">
        <v>209</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210</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211</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248</v>
      </c>
      <c r="E29" s="45" t="s">
        <v>249</v>
      </c>
      <c r="F29" s="45" t="s">
        <v>250</v>
      </c>
      <c r="G29" s="59" t="s">
        <v>251</v>
      </c>
      <c r="H29" s="59"/>
      <c r="I29" s="43"/>
      <c r="J29" s="43"/>
      <c r="K29" s="43"/>
      <c r="L29" s="43"/>
      <c r="M29" s="43"/>
      <c r="N29" s="43"/>
      <c r="O29" s="43"/>
      <c r="P29" s="43"/>
      <c r="Q29" s="43"/>
      <c r="R29" s="43"/>
      <c r="S29" s="43"/>
      <c r="T29" s="43"/>
      <c r="U29" s="43"/>
      <c r="V29" s="43"/>
      <c r="W29" s="43"/>
      <c r="X29" s="43"/>
      <c r="Y29" s="43"/>
    </row>
    <row r="30">
      <c r="A30" s="138"/>
      <c r="B30" s="49"/>
      <c r="C30" s="147" t="s">
        <v>210</v>
      </c>
      <c r="D30" s="162">
        <f>'Ratios 2022'!D38</f>
        <v>0</v>
      </c>
      <c r="E30" s="162">
        <f>'Ratios 2023'!D38</f>
        <v>0</v>
      </c>
      <c r="F30" s="162">
        <f>'Ratios 2024'!D38</f>
        <v>0.02762138249</v>
      </c>
      <c r="G30" s="180">
        <f>average(D30:F30)</f>
        <v>0.009207127496</v>
      </c>
      <c r="H30" s="149" t="s">
        <v>213</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214</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215</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248</v>
      </c>
      <c r="E34" s="45" t="s">
        <v>249</v>
      </c>
      <c r="F34" s="45" t="s">
        <v>250</v>
      </c>
      <c r="G34" s="59" t="s">
        <v>251</v>
      </c>
      <c r="H34" s="59"/>
      <c r="I34" s="43"/>
      <c r="J34" s="43"/>
      <c r="K34" s="43"/>
      <c r="L34" s="43"/>
      <c r="M34" s="43"/>
      <c r="N34" s="43"/>
      <c r="O34" s="43"/>
      <c r="P34" s="43"/>
      <c r="Q34" s="43"/>
      <c r="R34" s="43"/>
      <c r="S34" s="43"/>
      <c r="T34" s="43"/>
      <c r="U34" s="43"/>
      <c r="V34" s="43"/>
      <c r="W34" s="43"/>
      <c r="X34" s="43"/>
      <c r="Y34" s="43"/>
    </row>
    <row r="35">
      <c r="A35" s="138"/>
      <c r="B35" s="49"/>
      <c r="C35" s="147" t="s">
        <v>252</v>
      </c>
      <c r="D35" s="162">
        <f>'Ratios 2022'!E41</f>
        <v>0.700000425</v>
      </c>
      <c r="E35" s="162">
        <f>'Ratios 2023'!E41</f>
        <v>0.7449799738</v>
      </c>
      <c r="F35" s="162">
        <f>'Ratios 2024'!E41</f>
        <v>0.7235246714</v>
      </c>
      <c r="G35" s="180">
        <f t="shared" ref="G35:G37" si="1">average(D35:F35)</f>
        <v>0.7228350234</v>
      </c>
      <c r="H35" s="180"/>
      <c r="I35" s="43"/>
      <c r="J35" s="43"/>
      <c r="K35" s="43"/>
      <c r="L35" s="43"/>
      <c r="M35" s="43"/>
      <c r="N35" s="43"/>
      <c r="O35" s="43"/>
      <c r="P35" s="43"/>
      <c r="Q35" s="43"/>
      <c r="R35" s="43"/>
      <c r="S35" s="43"/>
      <c r="T35" s="43"/>
      <c r="U35" s="43"/>
      <c r="V35" s="43"/>
      <c r="W35" s="43"/>
      <c r="X35" s="43"/>
      <c r="Y35" s="43"/>
    </row>
    <row r="36">
      <c r="A36" s="138"/>
      <c r="B36" s="52"/>
      <c r="C36" s="147" t="s">
        <v>217</v>
      </c>
      <c r="D36" s="162">
        <f>'Ratios 2022'!E42</f>
        <v>0.173025409</v>
      </c>
      <c r="E36" s="162">
        <f>'Ratios 2023'!E42</f>
        <v>0.1200993543</v>
      </c>
      <c r="F36" s="162">
        <f>'Ratios 2024'!E42</f>
        <v>0.1836753569</v>
      </c>
      <c r="G36" s="180">
        <f t="shared" si="1"/>
        <v>0.1589333734</v>
      </c>
      <c r="H36" s="180"/>
      <c r="I36" s="43"/>
      <c r="J36" s="43"/>
      <c r="K36" s="43"/>
      <c r="L36" s="43"/>
      <c r="M36" s="43"/>
      <c r="N36" s="43"/>
      <c r="O36" s="43"/>
      <c r="P36" s="43"/>
      <c r="Q36" s="43"/>
      <c r="R36" s="43"/>
      <c r="S36" s="43"/>
      <c r="T36" s="43"/>
      <c r="U36" s="43"/>
      <c r="V36" s="43"/>
      <c r="W36" s="43"/>
      <c r="X36" s="43"/>
      <c r="Y36" s="43"/>
    </row>
    <row r="37">
      <c r="A37" s="138"/>
      <c r="B37" s="181"/>
      <c r="C37" s="147" t="s">
        <v>218</v>
      </c>
      <c r="D37" s="162">
        <f>'Ratios 2022'!E43</f>
        <v>0.126974166</v>
      </c>
      <c r="E37" s="162">
        <f>'Ratios 2023'!E43</f>
        <v>0.1349206718</v>
      </c>
      <c r="F37" s="162">
        <f>'Ratios 2024'!E43</f>
        <v>0.09279997169</v>
      </c>
      <c r="G37" s="180">
        <f t="shared" si="1"/>
        <v>0.1182316032</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219</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220</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248</v>
      </c>
      <c r="E41" s="45" t="s">
        <v>249</v>
      </c>
      <c r="F41" s="45" t="s">
        <v>250</v>
      </c>
      <c r="G41" s="59" t="s">
        <v>251</v>
      </c>
      <c r="H41" s="59"/>
      <c r="I41" s="43"/>
      <c r="J41" s="43"/>
      <c r="K41" s="43"/>
      <c r="L41" s="43"/>
      <c r="M41" s="43"/>
      <c r="N41" s="43"/>
      <c r="O41" s="43"/>
      <c r="P41" s="43"/>
      <c r="Q41" s="43"/>
      <c r="R41" s="43"/>
      <c r="S41" s="43"/>
      <c r="T41" s="43"/>
      <c r="U41" s="43"/>
      <c r="V41" s="43"/>
      <c r="W41" s="43"/>
      <c r="X41" s="43"/>
      <c r="Y41" s="43"/>
    </row>
    <row r="42">
      <c r="A42" s="138"/>
      <c r="B42" s="49"/>
      <c r="C42" s="147" t="s">
        <v>223</v>
      </c>
      <c r="D42" s="165">
        <f>'Ratios 2022'!D49</f>
        <v>17.58971384</v>
      </c>
      <c r="E42" s="165">
        <f>'Ratios 2023'!D49</f>
        <v>6.771880126</v>
      </c>
      <c r="F42" s="165">
        <f>'Ratios 2024'!D49</f>
        <v>11.30415302</v>
      </c>
      <c r="G42" s="182">
        <f>average(D42:F42)</f>
        <v>11.88858233</v>
      </c>
      <c r="H42" s="149" t="s">
        <v>224</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225</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226</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248</v>
      </c>
      <c r="E46" s="45" t="s">
        <v>249</v>
      </c>
      <c r="F46" s="45" t="s">
        <v>250</v>
      </c>
      <c r="G46" s="59" t="s">
        <v>251</v>
      </c>
      <c r="H46" s="59"/>
      <c r="I46" s="43"/>
      <c r="J46" s="43"/>
      <c r="K46" s="43"/>
      <c r="L46" s="43"/>
      <c r="M46" s="43"/>
      <c r="N46" s="43"/>
      <c r="O46" s="43"/>
      <c r="P46" s="43"/>
      <c r="Q46" s="43"/>
      <c r="R46" s="43"/>
      <c r="S46" s="43"/>
      <c r="T46" s="43"/>
      <c r="U46" s="43"/>
      <c r="V46" s="43"/>
      <c r="W46" s="43"/>
      <c r="X46" s="43"/>
      <c r="Y46" s="43"/>
    </row>
    <row r="47">
      <c r="A47" s="138"/>
      <c r="B47" s="49"/>
      <c r="C47" s="147" t="s">
        <v>229</v>
      </c>
      <c r="D47" s="148">
        <f>'Ratios 2022'!D54</f>
        <v>4.257713327</v>
      </c>
      <c r="E47" s="148">
        <f>'Ratios 2023'!D54</f>
        <v>9.434786778</v>
      </c>
      <c r="F47" s="148">
        <f>'Ratios 2024'!D54</f>
        <v>2.560789638</v>
      </c>
      <c r="G47" s="176">
        <f>average(D47:F47)</f>
        <v>5.417763247</v>
      </c>
      <c r="H47" s="149" t="s">
        <v>230</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231</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232</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248</v>
      </c>
      <c r="E51" s="45" t="s">
        <v>249</v>
      </c>
      <c r="F51" s="45" t="s">
        <v>250</v>
      </c>
      <c r="G51" s="59" t="s">
        <v>251</v>
      </c>
      <c r="H51" s="59"/>
      <c r="I51" s="43"/>
      <c r="J51" s="43"/>
      <c r="K51" s="43"/>
      <c r="L51" s="43"/>
      <c r="M51" s="43"/>
      <c r="N51" s="43"/>
      <c r="O51" s="43"/>
      <c r="P51" s="43"/>
      <c r="Q51" s="43"/>
      <c r="R51" s="43"/>
      <c r="S51" s="43"/>
      <c r="T51" s="43"/>
      <c r="U51" s="43"/>
      <c r="V51" s="43"/>
      <c r="W51" s="43"/>
      <c r="X51" s="43"/>
      <c r="Y51" s="43"/>
    </row>
    <row r="52">
      <c r="A52" s="138"/>
      <c r="B52" s="49"/>
      <c r="C52" s="147" t="s">
        <v>235</v>
      </c>
      <c r="D52" s="183">
        <f>'Ratios 2022'!D59</f>
        <v>0.3284871406</v>
      </c>
      <c r="E52" s="183">
        <f>'Ratios 2023'!D59</f>
        <v>0.338199071</v>
      </c>
      <c r="F52" s="183">
        <f>'Ratios 2024'!D59</f>
        <v>0.248007632</v>
      </c>
      <c r="G52" s="184">
        <f>average(D52:F52)</f>
        <v>0.3048979479</v>
      </c>
      <c r="H52" s="149" t="s">
        <v>236</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POLITICAL ASYLUM/IMMIGRATION REPRESENTATION PROJECT</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POLITICAL ASYLUM/IMMIGRATION REPRESENTATION PROJECT</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1205269.0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371385.0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1576654</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174593.0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180146.0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-5553</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96</v>
      </c>
      <c r="D39" s="74"/>
      <c r="E39" s="48">
        <v>7358.0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7358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1578459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POLITICAL ASYLUM/IMMIGRATION REPRESENTATION PROJECT</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70058</v>
      </c>
      <c r="D7" s="99">
        <v>70058.0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344116</v>
      </c>
      <c r="D9" s="99">
        <v>231029.0</v>
      </c>
      <c r="E9" s="99">
        <v>56249.0</v>
      </c>
      <c r="F9" s="99">
        <v>56838.0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38177</v>
      </c>
      <c r="D12" s="99">
        <v>27054.0</v>
      </c>
      <c r="E12" s="99">
        <v>5855.0</v>
      </c>
      <c r="F12" s="99">
        <v>5268.0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122055</v>
      </c>
      <c r="D20" s="99">
        <v>85439.0</v>
      </c>
      <c r="E20" s="99">
        <v>18308.0</v>
      </c>
      <c r="F20" s="99">
        <v>18308.0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7962</v>
      </c>
      <c r="D22" s="99">
        <v>5573.0</v>
      </c>
      <c r="E22" s="99">
        <v>1194.0</v>
      </c>
      <c r="F22" s="99">
        <v>1195.0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9892</v>
      </c>
      <c r="D25" s="99">
        <v>6924.0</v>
      </c>
      <c r="E25" s="99">
        <v>2968.0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2889</v>
      </c>
      <c r="D26" s="99">
        <v>2023.0</v>
      </c>
      <c r="E26" s="99">
        <v>866.0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2884</v>
      </c>
      <c r="D28" s="99">
        <v>2018.0</v>
      </c>
      <c r="E28" s="99">
        <v>433.0</v>
      </c>
      <c r="F28" s="99">
        <v>433.0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27684</v>
      </c>
      <c r="D29" s="99">
        <v>19378.0</v>
      </c>
      <c r="E29" s="99">
        <v>8306.0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16420</v>
      </c>
      <c r="D31" s="99">
        <v>0.0</v>
      </c>
      <c r="E31" s="99">
        <v>16420.0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6732</v>
      </c>
      <c r="D32" s="99">
        <v>4712.0</v>
      </c>
      <c r="E32" s="99">
        <v>2020.0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20130</v>
      </c>
      <c r="D34" s="99">
        <v>14090.0</v>
      </c>
      <c r="E34" s="99">
        <v>3020.0</v>
      </c>
      <c r="F34" s="99">
        <v>3020.0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10170</v>
      </c>
      <c r="D35" s="99">
        <v>7120.0</v>
      </c>
      <c r="E35" s="99">
        <v>1525.0</v>
      </c>
      <c r="F35" s="99">
        <v>1525.0</v>
      </c>
      <c r="G35" s="43"/>
      <c r="H35" s="43"/>
      <c r="I35" s="43"/>
      <c r="J35" s="43"/>
      <c r="K35" s="43"/>
      <c r="L35" s="43"/>
      <c r="M35" s="43"/>
      <c r="N35" s="43"/>
      <c r="O35" s="43"/>
      <c r="P35" s="43"/>
      <c r="Q35" s="43"/>
      <c r="R35" s="43"/>
      <c r="S35" s="43"/>
      <c r="T35" s="43"/>
      <c r="U35" s="43"/>
      <c r="V35" s="43"/>
      <c r="W35" s="43"/>
      <c r="X35" s="43"/>
      <c r="Y35" s="43"/>
      <c r="Z35" s="43"/>
    </row>
    <row r="36">
      <c r="A36" s="45" t="s">
        <v>50</v>
      </c>
      <c r="B36" s="102" t="s">
        <v>136</v>
      </c>
      <c r="C36" s="98">
        <f t="shared" si="1"/>
        <v>6443</v>
      </c>
      <c r="D36" s="99">
        <v>4511.0</v>
      </c>
      <c r="E36" s="99">
        <v>1932.0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20319</v>
      </c>
      <c r="D38" s="99">
        <v>14223.0</v>
      </c>
      <c r="E38" s="99">
        <v>3048.0</v>
      </c>
      <c r="F38" s="99">
        <v>3048.0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705931</v>
      </c>
      <c r="D40" s="103">
        <f t="shared" si="2"/>
        <v>494152</v>
      </c>
      <c r="E40" s="103">
        <f t="shared" si="2"/>
        <v>122144</v>
      </c>
      <c r="F40" s="103">
        <f t="shared" si="2"/>
        <v>89635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POLITICAL ASYLUM/IMMIGRATION REPRESENTATION PROJECT</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222707.0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207345.0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61427.0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900.0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1426703.0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16420.0</v>
      </c>
      <c r="E12" s="108">
        <f>D11-D12</f>
        <v>1410283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1902662</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31959.0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83685.0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625000.0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740644</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1162018.0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1162018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1902662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POLITICAL ASYLUM/IMMIGRATION REPRESENTATION PROJECT</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2022'!C40</f>
        <v>705931</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2022'!C31</f>
        <v>16420</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689511</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57459.25</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2022'!E2+'Balance Sheet 2022'!E3</f>
        <v>222707</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3.875912059</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2022'!E30</f>
        <v>1162018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2022'!C40</f>
        <v>705931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58827.58333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19.75294469</v>
      </c>
      <c r="E14" s="149" t="s">
        <v>187</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2022'!C40</f>
        <v>705931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58827.58333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0</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3.875912059</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2022'!E2:E7,'Revenues 2022'!F10:F15)</f>
        <v>1205269</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2022'!F44</f>
        <v>1578459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0.7635732065</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2022'!C7:C9)</f>
        <v>414174</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2022'!C10:C12)</f>
        <v>38177</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452351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2022'!C40</f>
        <v>705931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0.6407864225</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2022'!C10:C11)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2022'!C7:C9)</f>
        <v>414174</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216</v>
      </c>
      <c r="D41" s="75">
        <f>'Expenses 2022'!D40</f>
        <v>494152</v>
      </c>
      <c r="E41" s="164">
        <f t="shared" ref="E41:E44" si="1">D41/$D$44</f>
        <v>0.700000425</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2022'!E40</f>
        <v>122144</v>
      </c>
      <c r="E42" s="164">
        <f t="shared" si="1"/>
        <v>0.173025409</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2022'!F40</f>
        <v>89635</v>
      </c>
      <c r="E43" s="164">
        <f t="shared" si="1"/>
        <v>0.126974166</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705931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2022'!F9</f>
        <v>1576654</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2022'!F40</f>
        <v>89635</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17.58971384</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2022'!E2:E10)</f>
        <v>492379</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2022'!E19:E22)</f>
        <v>115644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4.257713327</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2022'!E25:E26)</f>
        <v>625000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2022'!E18</f>
        <v>1902662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0.3284871406</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POLITICAL ASYLUM/IMMIGRATION REPRESENTATION PROJECT</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148640.0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833865.0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982505</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207.0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237</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254815.0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142895.0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111920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1094632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POLITICAL ASYLUM/IMMIGRATION REPRESENTATION PROJECT</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79421</v>
      </c>
      <c r="D7" s="99">
        <v>79421.0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494614</v>
      </c>
      <c r="D9" s="99">
        <v>386173.0</v>
      </c>
      <c r="E9" s="99">
        <v>2807.0</v>
      </c>
      <c r="F9" s="99">
        <v>105634.0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50820</v>
      </c>
      <c r="D12" s="99">
        <v>41375.0</v>
      </c>
      <c r="E12" s="99">
        <v>284.0</v>
      </c>
      <c r="F12" s="99">
        <v>9161.0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200</v>
      </c>
      <c r="D15" s="99">
        <v>200.0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33072</v>
      </c>
      <c r="D16" s="99">
        <v>300.0</v>
      </c>
      <c r="E16" s="99">
        <v>32772.0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230676</v>
      </c>
      <c r="D20" s="99">
        <v>221968.0</v>
      </c>
      <c r="E20" s="99">
        <v>4230.0</v>
      </c>
      <c r="F20" s="99">
        <v>4478.0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5842</v>
      </c>
      <c r="D21" s="99">
        <v>3995.0</v>
      </c>
      <c r="E21" s="99">
        <v>-1803.0</v>
      </c>
      <c r="F21" s="99">
        <v>3650.0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73792</v>
      </c>
      <c r="D22" s="99">
        <v>54222.0</v>
      </c>
      <c r="E22" s="99">
        <v>6770.0</v>
      </c>
      <c r="F22" s="99">
        <v>12800.0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10951</v>
      </c>
      <c r="D25" s="99">
        <v>170.0</v>
      </c>
      <c r="E25" s="99">
        <v>10781.0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1352</v>
      </c>
      <c r="D26" s="99">
        <v>1105.0</v>
      </c>
      <c r="E26" s="99">
        <v>247.0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8193</v>
      </c>
      <c r="D28" s="99">
        <v>-1050.0</v>
      </c>
      <c r="E28" s="99">
        <v>0.0</v>
      </c>
      <c r="F28" s="99">
        <v>9243.0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34128</v>
      </c>
      <c r="D29" s="99">
        <v>7813.0</v>
      </c>
      <c r="E29" s="99">
        <v>26315.0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18493</v>
      </c>
      <c r="D31" s="99">
        <v>0.0</v>
      </c>
      <c r="E31" s="99">
        <v>18493.0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8522</v>
      </c>
      <c r="D32" s="99">
        <v>0.0</v>
      </c>
      <c r="E32" s="99">
        <v>8522.0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238</v>
      </c>
      <c r="C34" s="98">
        <f t="shared" si="1"/>
        <v>19269</v>
      </c>
      <c r="D34" s="99">
        <v>2312.0</v>
      </c>
      <c r="E34" s="99">
        <v>16837.0</v>
      </c>
      <c r="F34" s="99">
        <v>120.0</v>
      </c>
      <c r="G34" s="43"/>
      <c r="H34" s="43"/>
      <c r="I34" s="43"/>
      <c r="J34" s="43"/>
      <c r="K34" s="43"/>
      <c r="L34" s="43"/>
      <c r="M34" s="43"/>
      <c r="N34" s="43"/>
      <c r="O34" s="43"/>
      <c r="P34" s="43"/>
      <c r="Q34" s="43"/>
      <c r="R34" s="43"/>
      <c r="S34" s="43"/>
      <c r="T34" s="43"/>
      <c r="U34" s="43"/>
      <c r="V34" s="43"/>
      <c r="W34" s="43"/>
      <c r="X34" s="43"/>
      <c r="Y34" s="43"/>
      <c r="Z34" s="43"/>
    </row>
    <row r="35">
      <c r="A35" s="45" t="s">
        <v>48</v>
      </c>
      <c r="B35" s="102" t="s">
        <v>239</v>
      </c>
      <c r="C35" s="98">
        <f t="shared" si="1"/>
        <v>2938</v>
      </c>
      <c r="D35" s="99">
        <v>45.0</v>
      </c>
      <c r="E35" s="99">
        <v>2893.0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240</v>
      </c>
      <c r="C36" s="98">
        <f t="shared" si="1"/>
        <v>3060</v>
      </c>
      <c r="D36" s="99">
        <v>3060.0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1075343</v>
      </c>
      <c r="D40" s="103">
        <f t="shared" si="2"/>
        <v>801109</v>
      </c>
      <c r="E40" s="103">
        <f t="shared" si="2"/>
        <v>129148</v>
      </c>
      <c r="F40" s="103">
        <f t="shared" si="2"/>
        <v>145086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POLITICAL ASYLUM/IMMIGRATION REPRESENTATION PROJECT</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357374.0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35317.0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900.0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1489346.0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34913.0</v>
      </c>
      <c r="E12" s="108">
        <f>D11-D12</f>
        <v>1454433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1848024</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41717.0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625000.0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666717</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1181307.0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1181307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1848024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