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<sst xmlns="http://schemas.openxmlformats.org/spreadsheetml/2006/main" count="870" uniqueCount="250">
  <si>
    <t>CENTER ON BUDGET AND POLICY PRIORITIES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</si>
  <si>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</si>
  <si>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</si>
  <si>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</si>
  <si>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</si>
  <si>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</si>
  <si>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</si>
  <si>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</si>
  <si>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</si>
  <si>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</si>
  <si>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</si>
  <si>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</si>
  <si>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</si>
  <si>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</si>
  <si>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</si>
  <si>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</si>
  <si>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</si>
  <si>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</si>
  <si>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</si>
  <si>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</si>
  <si>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</si>
  <si>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</si>
  <si>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</si>
  <si>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</si>
  <si>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</si>
  <si>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</si>
  <si>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</si>
  <si>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</si>
  <si>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</si>
  <si>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</si>
  <si>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</si>
  <si>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</si>
  <si>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</si>
  <si>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</si>
  <si>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</si>
  <si>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</si>
  <si>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</si>
  <si>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</si>
  <si>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</si>
  <si>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</si>
  <si>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</si>
  <si>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</si>
  <si>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</si>
  <si>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</si>
  <si>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</si>
  <si>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</si>
  <si>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</si>
  <si>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</si>
  <si>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</si>
  <si>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</si>
  <si>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</si>
  <si>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</si>
  <si>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</si>
  <si>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</si>
  <si>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</si>
  <si>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</si>
  <si>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</si>
  <si>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</si>
  <si>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</si>
  <si>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</si>
  <si>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</si>
  <si>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</si>
  <si>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</si>
  <si>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</si>
  <si>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Contract income</t>
  </si>
  <si>
    <t>Conference &amp; honoraria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</si>
  <si>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</si>
  <si>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</si>
  <si>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</si>
  <si>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</si>
  <si>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</si>
  <si>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</si>
  <si>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</si>
  <si>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</si>
  <si>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</si>
  <si>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</si>
  <si>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</si>
  <si>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</si>
  <si>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</si>
  <si>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</si>
  <si>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</si>
  <si>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</si>
  <si>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</si>
  <si>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</si>
  <si>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</si>
  <si>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</si>
  <si>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</si>
  <si>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</si>
  <si>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</si>
  <si>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</si>
  <si>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</si>
  <si>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</si>
  <si>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</si>
  <si>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</si>
  <si>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</si>
  <si>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</si>
  <si>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</si>
  <si>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</si>
  <si>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Refunds and reimbursements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</si>
  <si>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</si>
  <si>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</si>
  <si>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</si>
  <si>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</si>
  <si>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</si>
  <si>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</si>
  <si>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</si>
  <si>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</si>
  <si>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</si>
  <si>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</si>
  <si>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</si>
  <si>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</si>
  <si>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</si>
  <si>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</si>
  <si>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</si>
  <si>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</si>
  <si>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</si>
  <si>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</si>
  <si>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</si>
  <si>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</si>
  <si>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</si>
  <si>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</si>
  <si>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</si>
  <si>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</si>
  <si>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</si>
  <si>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</si>
  <si>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</si>
  <si>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</si>
  <si>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</si>
  <si>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</si>
  <si>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</si>
  <si>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</si>
  <si>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</si>
  <si>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</si>
  <si>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</si>
  <si>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</si>
  <si>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</si>
  <si>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Dues/subscriptions</t>
  </si>
  <si>
    <t>Taxes/licenses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</si>
  <si>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</si>
  <si>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</si>
  <si>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</si>
  <si>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</si>
  <si>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</si>
  <si>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</si>
  <si>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</si>
  <si>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</si>
  <si>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</si>
  <si>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</si>
  <si>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</si>
  <si>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</si>
  <si>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</si>
  <si>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</si>
  <si>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</si>
  <si>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</si>
  <si>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</si>
  <si>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</si>
  <si>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</si>
  <si>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</si>
  <si>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</si>
  <si>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</si>
  <si>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</si>
  <si>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</si>
  <si>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</si>
  <si>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</si>
  <si>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</si>
  <si>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</si>
  <si>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</si>
  <si>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</si>
  <si>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</si>
  <si>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</si>
  <si>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</si>
  <si>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</si>
  <si>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</si>
  <si>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</si>
  <si>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</si>
  <si>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</si>
  <si>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</si>
  <si>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</si>
  <si>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</si>
  <si>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</si>
  <si>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</si>
  <si>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</si>
  <si>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</si>
  <si>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</si>
  <si>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</si>
  <si>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</si>
  <si>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</si>
  <si>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</si>
  <si>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</si>
  <si>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</si>
  <si>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</si>
  <si>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</si>
  <si>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</si>
  <si>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</si>
  <si>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</si>
  <si>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</si>
  <si>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</si>
  <si>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</si>
  <si>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</si>
  <si>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</si>
  <si>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</si>
  <si>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</si>
  <si>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</si>
  <si>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</si>
  <si>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</si>
  <si>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</si>
  <si>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</si>
  <si>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</si>
  <si>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</si>
  <si>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</si>
  <si>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</si>
  <si>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</si>
  <si>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</si>
  <si>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</si>
  <si>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</si>
  <si>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</si>
  <si>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</si>
  <si>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</si>
  <si>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</si>
  <si>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</si>
  <si>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</si>
  <si>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</si>
  <si>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</si>
  <si>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</si>
  <si>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</si>
  <si>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</si>
  <si>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</si>
  <si>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</si>
  <si>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</si>
  <si>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</si>
  <si>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</si>
  <si>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</si>
  <si>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</si>
  <si>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</si>
  <si>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</si>
  <si>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</si>
  <si>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</si>
  <si>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</si>
  <si>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</si>
  <si>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</si>
  <si>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</si>
  <si>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Bad debt</t>
  </si>
  <si>
    <t xml:space="preserve"> Taxes/licenses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</si>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</sst>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CENTER ON BUDGET AND POLICY PRIORITIES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44312883</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405095</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43907788</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3658982.333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12411985</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3.392195936</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64509220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44312883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3692740.25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17.46920055</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96196602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44312883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3692740.25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26.05019457</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29.4423905</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28859773</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32208552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0.896028266</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18284692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4036908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22321600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44312883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0.503727099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2687296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18284692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0.1469697165</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239</v>
      </c>
      <c r="D41" s="75">
        <f>'Expenses 2023'!D40</f>
        <v>38756599</v>
      </c>
      <c r="E41" s="164">
        <f t="shared" ref="E41:E44" si="1">D41/$D$44</f>
        <v>0.8746124462</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3834961</v>
      </c>
      <c r="E42" s="164">
        <f t="shared" si="1"/>
        <v>0.08654280066</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1721323</v>
      </c>
      <c r="E43" s="164">
        <f t="shared" si="1"/>
        <v>0.03884475312</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44312883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28859773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1721323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16.76604159</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48163001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3362055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14.32546493</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163943457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CENTER ON BUDGET AND POLICY PRIORITIES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4.8530182E7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21703.0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48530182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793994.0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119185.0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913179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3067265.0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2.5421E7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2.5409026E7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11974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11974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1056.0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1056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52523656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CENTER ON BUDGET AND POLICY PRIORITIES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10726910</v>
      </c>
      <c r="D3" s="99">
        <v>1.072691E7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1542254</v>
      </c>
      <c r="D7" s="99">
        <v>1261239.0</v>
      </c>
      <c r="E7" s="99">
        <v>176318.0</v>
      </c>
      <c r="F7" s="99">
        <v>104697.0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18081563</v>
      </c>
      <c r="D9" s="99">
        <v>1.4784856E7</v>
      </c>
      <c r="E9" s="99">
        <v>2061064.0</v>
      </c>
      <c r="F9" s="99">
        <v>1235643.0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1079295</v>
      </c>
      <c r="D10" s="99">
        <v>882636.0</v>
      </c>
      <c r="E10" s="99">
        <v>123390.0</v>
      </c>
      <c r="F10" s="99">
        <v>73269.0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1841998</v>
      </c>
      <c r="D11" s="99">
        <v>1489306.0</v>
      </c>
      <c r="E11" s="99">
        <v>229490.0</v>
      </c>
      <c r="F11" s="99">
        <v>123202.0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1588378</v>
      </c>
      <c r="D12" s="99">
        <v>1318072.0</v>
      </c>
      <c r="E12" s="99">
        <v>168793.0</v>
      </c>
      <c r="F12" s="99">
        <v>101513.0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95804</v>
      </c>
      <c r="D15" s="99">
        <v>0.0</v>
      </c>
      <c r="E15" s="99">
        <v>95804.0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489329</v>
      </c>
      <c r="D16" s="99">
        <v>0.0</v>
      </c>
      <c r="E16" s="99">
        <v>489329.0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68420</v>
      </c>
      <c r="D17" s="99">
        <v>68420.0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61631</v>
      </c>
      <c r="D19" s="99">
        <v>0.0</v>
      </c>
      <c r="E19" s="99">
        <v>61631.0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6558966</v>
      </c>
      <c r="D20" s="99">
        <v>6244900.0</v>
      </c>
      <c r="E20" s="99">
        <v>280888.0</v>
      </c>
      <c r="F20" s="99">
        <v>33178.0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467898</v>
      </c>
      <c r="D22" s="99">
        <v>346477.0</v>
      </c>
      <c r="E22" s="99">
        <v>82078.0</v>
      </c>
      <c r="F22" s="99">
        <v>39343.0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573220</v>
      </c>
      <c r="D23" s="99">
        <v>396526.0</v>
      </c>
      <c r="E23" s="99">
        <v>149349.0</v>
      </c>
      <c r="F23" s="99">
        <v>27345.0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2183800</v>
      </c>
      <c r="D25" s="99">
        <v>1784237.0</v>
      </c>
      <c r="E25" s="99">
        <v>250340.0</v>
      </c>
      <c r="F25" s="99">
        <v>149223.0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866794</v>
      </c>
      <c r="D26" s="99">
        <v>826366.0</v>
      </c>
      <c r="E26" s="99">
        <v>24305.0</v>
      </c>
      <c r="F26" s="99">
        <v>16123.0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1350288</v>
      </c>
      <c r="D28" s="99">
        <v>1295674.0</v>
      </c>
      <c r="E28" s="99">
        <v>46020.0</v>
      </c>
      <c r="F28" s="99">
        <v>8594.0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389686</v>
      </c>
      <c r="D31" s="99">
        <v>318366.0</v>
      </c>
      <c r="E31" s="99">
        <v>44687.0</v>
      </c>
      <c r="F31" s="99">
        <v>26633.0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63093</v>
      </c>
      <c r="D32" s="99">
        <v>0.0</v>
      </c>
      <c r="E32" s="99">
        <v>63093.0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482873</v>
      </c>
      <c r="D34" s="99">
        <v>437814.0</v>
      </c>
      <c r="E34" s="99">
        <v>28818.0</v>
      </c>
      <c r="F34" s="99">
        <v>16241.0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34966</v>
      </c>
      <c r="D35" s="99">
        <v>0.0</v>
      </c>
      <c r="E35" s="99">
        <v>34966.0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27883</v>
      </c>
      <c r="D36" s="99">
        <v>792.0</v>
      </c>
      <c r="E36" s="99">
        <v>27029.0</v>
      </c>
      <c r="F36" s="99">
        <v>62.0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48575049</v>
      </c>
      <c r="D40" s="103">
        <f t="shared" si="2"/>
        <v>42182591</v>
      </c>
      <c r="E40" s="103">
        <f t="shared" si="2"/>
        <v>4437392</v>
      </c>
      <c r="F40" s="103">
        <f t="shared" si="2"/>
        <v>1955066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ON BUDGET AND POLICY PRIORITIES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9227231.0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2733941.0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3.3263284E7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98208.0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510650.0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5303202.0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2450419.0</v>
      </c>
      <c r="E12" s="108">
        <f>D11-D12</f>
        <v>2852783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1.08677661E8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1.4634102E7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171997860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3947696.0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2.0687064E7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24634760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7.5634857E7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7.1728243E7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147363100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171997860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CENTER ON BUDGET AND POLICY PRIORITIES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48575049</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389686</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48185363</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4015446.917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11961172</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2.978789721</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75634857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48575049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4047920.75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18.68486605</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108677661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48575049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4047920.75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26.84777388</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29.82656361</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48530182</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52523656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0.9239680878</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19623817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4509671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24133488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48575049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0.4968288967</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2921293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19623817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0.1488646679</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243</v>
      </c>
      <c r="D41" s="75">
        <f>'Expenses 2024'!D40</f>
        <v>42182591</v>
      </c>
      <c r="E41" s="164">
        <f t="shared" ref="E41:E44" si="1">D41/$D$44</f>
        <v>0.8684003798</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4437392</v>
      </c>
      <c r="E42" s="164">
        <f t="shared" si="1"/>
        <v>0.09135126143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1955066</v>
      </c>
      <c r="E43" s="164">
        <f t="shared" si="1"/>
        <v>0.04024835878</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48575049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48530182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1955066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24.8227845</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45833314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3947696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11.61014273</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171997860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CENTER ON BUDGET AND POLICY PRIORITIES</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181</v>
      </c>
      <c r="D5" s="176">
        <f>'Ratios 2022'!D8</f>
        <v>7.122981311</v>
      </c>
      <c r="E5" s="176">
        <f>'Ratios 2023'!D8</f>
        <v>3.392195936</v>
      </c>
      <c r="F5" s="176">
        <f>'Ratios 2024'!D8</f>
        <v>2.978789721</v>
      </c>
      <c r="G5" s="176">
        <f>average(D5:F5)</f>
        <v>4.497988989</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189</v>
      </c>
      <c r="D10" s="148">
        <f>'Ratios 2022'!D14</f>
        <v>14.93507414</v>
      </c>
      <c r="E10" s="148">
        <f>'Ratios 2023'!D14</f>
        <v>17.46920055</v>
      </c>
      <c r="F10" s="148">
        <f>'Ratios 2024'!D14</f>
        <v>18.68486605</v>
      </c>
      <c r="G10" s="176">
        <f>average(D10:F10)</f>
        <v>17.02971358</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23.91852739</v>
      </c>
      <c r="E15" s="179">
        <f>'Ratios 2023'!D20</f>
        <v>26.05019457</v>
      </c>
      <c r="F15" s="179">
        <f>'Ratios 2024'!D20</f>
        <v>26.84777388</v>
      </c>
      <c r="G15" s="176">
        <f>average(D15:F15)</f>
        <v>25.60549862</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0.9737673523</v>
      </c>
      <c r="E20" s="162">
        <f>'Ratios 2023'!D26</f>
        <v>0.896028266</v>
      </c>
      <c r="F20" s="162">
        <f>'Ratios 2024'!D26</f>
        <v>0.9239680878</v>
      </c>
      <c r="G20" s="180">
        <f>average(D20:F20)</f>
        <v>0.9312545687</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0.5374557079</v>
      </c>
      <c r="E25" s="162">
        <f>'Ratios 2023'!D33</f>
        <v>0.503727099</v>
      </c>
      <c r="F25" s="162">
        <f>'Ratios 2024'!D33</f>
        <v>0.4968288967</v>
      </c>
      <c r="G25" s="180">
        <f>average(D25:F25)</f>
        <v>0.5126705678</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0.1494076129</v>
      </c>
      <c r="E30" s="162">
        <f>'Ratios 2023'!D38</f>
        <v>0.1469697165</v>
      </c>
      <c r="F30" s="162">
        <f>'Ratios 2024'!D38</f>
        <v>0.1488646679</v>
      </c>
      <c r="G30" s="180">
        <f>average(D30:F30)</f>
        <v>0.1484139991</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2022'!E41</f>
        <v>0.8761338106</v>
      </c>
      <c r="E35" s="162">
        <f>'Ratios 2023'!E41</f>
        <v>0.8746124462</v>
      </c>
      <c r="F35" s="162">
        <f>'Ratios 2024'!E41</f>
        <v>0.8684003798</v>
      </c>
      <c r="G35" s="180">
        <f t="shared" ref="G35:G37" si="1">average(D35:F35)</f>
        <v>0.8730488789</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0.08005563782</v>
      </c>
      <c r="E36" s="162">
        <f>'Ratios 2023'!E42</f>
        <v>0.08654280066</v>
      </c>
      <c r="F36" s="162">
        <f>'Ratios 2024'!E42</f>
        <v>0.09135126143</v>
      </c>
      <c r="G36" s="180">
        <f t="shared" si="1"/>
        <v>0.0859832333</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0.0438105516</v>
      </c>
      <c r="E37" s="162">
        <f>'Ratios 2023'!E43</f>
        <v>0.03884475312</v>
      </c>
      <c r="F37" s="162">
        <f>'Ratios 2024'!E43</f>
        <v>0.04024835878</v>
      </c>
      <c r="G37" s="180">
        <f t="shared" si="1"/>
        <v>0.04096788783</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41.9204076</v>
      </c>
      <c r="E42" s="165">
        <f>'Ratios 2023'!D49</f>
        <v>16.76604159</v>
      </c>
      <c r="F42" s="165">
        <f>'Ratios 2024'!D49</f>
        <v>24.8227845</v>
      </c>
      <c r="G42" s="182">
        <f>average(D42:F42)</f>
        <v>27.83641123</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15.01602307</v>
      </c>
      <c r="E47" s="148">
        <f>'Ratios 2023'!D54</f>
        <v>14.32546493</v>
      </c>
      <c r="F47" s="148">
        <f>'Ratios 2024'!D54</f>
        <v>11.61014273</v>
      </c>
      <c r="G47" s="176">
        <f>average(D47:F47)</f>
        <v>13.65054358</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CENTER ON BUDGET AND POLICY PRIORITIES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CENTER ON BUDGET AND POLICY PRIORITIES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7.8341235E7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35779.0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78341235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932230.0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165301.0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1097531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1579086.0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4.1245853E7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4.1812784E7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-566931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-566931</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775.0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775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80451696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CENTER ON BUDGET AND POLICY PRIORITIES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8300697</v>
      </c>
      <c r="D3" s="99">
        <v>8300697.0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1728487</v>
      </c>
      <c r="D7" s="99">
        <v>1448243.0</v>
      </c>
      <c r="E7" s="99">
        <v>166240.0</v>
      </c>
      <c r="F7" s="99">
        <v>114004.0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17003691</v>
      </c>
      <c r="D9" s="99">
        <v>1.4316071E7</v>
      </c>
      <c r="E9" s="99">
        <v>1562111.0</v>
      </c>
      <c r="F9" s="99">
        <v>1125509.0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1068061</v>
      </c>
      <c r="D10" s="99">
        <v>870470.0</v>
      </c>
      <c r="E10" s="99">
        <v>128560.0</v>
      </c>
      <c r="F10" s="99">
        <v>69031.0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1730669</v>
      </c>
      <c r="D11" s="99">
        <v>1410494.0</v>
      </c>
      <c r="E11" s="99">
        <v>208318.0</v>
      </c>
      <c r="F11" s="99">
        <v>111857.0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1395123</v>
      </c>
      <c r="D12" s="99">
        <v>1165777.0</v>
      </c>
      <c r="E12" s="99">
        <v>135822.0</v>
      </c>
      <c r="F12" s="99">
        <v>93524.0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30780</v>
      </c>
      <c r="D15" s="99">
        <v>0.0</v>
      </c>
      <c r="E15" s="99">
        <v>30780.0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408813</v>
      </c>
      <c r="D16" s="99">
        <v>0.0</v>
      </c>
      <c r="E16" s="99">
        <v>408813.0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54548</v>
      </c>
      <c r="D19" s="99">
        <v>0.0</v>
      </c>
      <c r="E19" s="99">
        <v>54548.0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4859560</v>
      </c>
      <c r="D20" s="99">
        <v>4501487.0</v>
      </c>
      <c r="E20" s="99">
        <v>258883.0</v>
      </c>
      <c r="F20" s="99">
        <v>99190.0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463994</v>
      </c>
      <c r="D22" s="99">
        <v>337958.0</v>
      </c>
      <c r="E22" s="99">
        <v>84895.0</v>
      </c>
      <c r="F22" s="99">
        <v>41141.0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369446</v>
      </c>
      <c r="D23" s="99">
        <v>257596.0</v>
      </c>
      <c r="E23" s="99">
        <v>95146.0</v>
      </c>
      <c r="F23" s="99">
        <v>16704.0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1951724</v>
      </c>
      <c r="D25" s="99">
        <v>1642095.0</v>
      </c>
      <c r="E25" s="99">
        <v>180374.0</v>
      </c>
      <c r="F25" s="99">
        <v>129255.0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752387</v>
      </c>
      <c r="D26" s="99">
        <v>722942.0</v>
      </c>
      <c r="E26" s="99">
        <v>11950.0</v>
      </c>
      <c r="F26" s="99">
        <v>17495.0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1734078</v>
      </c>
      <c r="D28" s="99">
        <v>1708462.0</v>
      </c>
      <c r="E28" s="99">
        <v>19549.0</v>
      </c>
      <c r="F28" s="99">
        <v>6067.0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405095</v>
      </c>
      <c r="D31" s="99">
        <v>340705.0</v>
      </c>
      <c r="E31" s="99">
        <v>37539.0</v>
      </c>
      <c r="F31" s="99">
        <v>26851.0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14838</v>
      </c>
      <c r="D32" s="99">
        <v>0.0</v>
      </c>
      <c r="E32" s="99">
        <v>14838.0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373500</v>
      </c>
      <c r="D34" s="99">
        <v>349448.0</v>
      </c>
      <c r="E34" s="99">
        <v>12170.0</v>
      </c>
      <c r="F34" s="99">
        <v>11882.0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11105</v>
      </c>
      <c r="D35" s="99">
        <v>441.0</v>
      </c>
      <c r="E35" s="99">
        <v>4365.0</v>
      </c>
      <c r="F35" s="99">
        <v>6299.0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42656596</v>
      </c>
      <c r="D40" s="103">
        <f t="shared" si="2"/>
        <v>37372886</v>
      </c>
      <c r="E40" s="103">
        <f t="shared" si="2"/>
        <v>3414901</v>
      </c>
      <c r="F40" s="103">
        <f t="shared" si="2"/>
        <v>1868809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ON BUDGET AND POLICY PRIORITIES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1.0272881E7</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1.480684E7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3.9758996E7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384734.0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864364.0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5259647.0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1656516.0</v>
      </c>
      <c r="E12" s="108">
        <f>D11-D12</f>
        <v>3603131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8.502358E7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1.814513E7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172859656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4401153.0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2.537424E7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29775393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5.3089952E7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8.9994311E7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143084263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172859656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CENTER ON BUDGET AND POLICY PRIORITIES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42656596</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405095</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42251501</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3520958.417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25079721</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7.122981311</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53089952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42656596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3554716.333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14.93507414</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85023580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42656596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3554716.333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23.91852739</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31.04150871</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78341235</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80451696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0.9737673523</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18732178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4193853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22926031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42656596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0.5374557079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2798730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18732178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0.1494076129</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37372886</v>
      </c>
      <c r="E41" s="164">
        <f t="shared" ref="E41:E44" si="1">D41/$D$44</f>
        <v>0.8761338106</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3414901</v>
      </c>
      <c r="E42" s="164">
        <f t="shared" si="1"/>
        <v>0.08005563782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1868809</v>
      </c>
      <c r="E43" s="164">
        <f t="shared" si="1"/>
        <v>0.0438105516</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42656596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78341235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1868809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41.9204076</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66087815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4401153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15.01602307</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172859656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CENTER ON BUDGET AND POLICY PRIORITIES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2.8859773E7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28859773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1219617.0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59900.0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1279517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2221731.0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238</v>
      </c>
      <c r="D26" s="50">
        <v>2.8049698E7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2.8202281E7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-152583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-152583</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114.0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114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32208552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CENTER ON BUDGET AND POLICY PRIORITIES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10565000</v>
      </c>
      <c r="D3" s="99">
        <v>1.0565E7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1764303</v>
      </c>
      <c r="D7" s="99">
        <v>1463161.0</v>
      </c>
      <c r="E7" s="99">
        <v>196077.0</v>
      </c>
      <c r="F7" s="99">
        <v>105065.0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16520389</v>
      </c>
      <c r="D9" s="99">
        <v>1.3724038E7</v>
      </c>
      <c r="E9" s="99">
        <v>1810311.0</v>
      </c>
      <c r="F9" s="99">
        <v>986040.0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1044851</v>
      </c>
      <c r="D10" s="99">
        <v>857481.0</v>
      </c>
      <c r="E10" s="99">
        <v>126016.0</v>
      </c>
      <c r="F10" s="99">
        <v>61354.0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1642445</v>
      </c>
      <c r="D11" s="99">
        <v>1347910.0</v>
      </c>
      <c r="E11" s="99">
        <v>198091.0</v>
      </c>
      <c r="F11" s="99">
        <v>96444.0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1349612</v>
      </c>
      <c r="D12" s="99">
        <v>1121174.0</v>
      </c>
      <c r="E12" s="99">
        <v>147909.0</v>
      </c>
      <c r="F12" s="99">
        <v>80529.0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53827</v>
      </c>
      <c r="D15" s="99">
        <v>0.0</v>
      </c>
      <c r="E15" s="99">
        <v>53827.0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408665</v>
      </c>
      <c r="D16" s="99">
        <v>0.0</v>
      </c>
      <c r="E16" s="99">
        <v>408665.0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65258</v>
      </c>
      <c r="D17" s="99">
        <v>65258.0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57536</v>
      </c>
      <c r="D19" s="99">
        <v>0.0</v>
      </c>
      <c r="E19" s="99">
        <v>57536.0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5382541</v>
      </c>
      <c r="D20" s="99">
        <v>4942055.0</v>
      </c>
      <c r="E20" s="99">
        <v>297867.0</v>
      </c>
      <c r="F20" s="99">
        <v>142619.0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319080</v>
      </c>
      <c r="D22" s="99">
        <v>228055.0</v>
      </c>
      <c r="E22" s="99">
        <v>69707.0</v>
      </c>
      <c r="F22" s="99">
        <v>21318.0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427087</v>
      </c>
      <c r="D23" s="99">
        <v>320621.0</v>
      </c>
      <c r="E23" s="99">
        <v>82887.0</v>
      </c>
      <c r="F23" s="99">
        <v>23579.0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2152410</v>
      </c>
      <c r="D25" s="99">
        <v>1786689.0</v>
      </c>
      <c r="E25" s="99">
        <v>237412.0</v>
      </c>
      <c r="F25" s="99">
        <v>128309.0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864024</v>
      </c>
      <c r="D26" s="99">
        <v>838273.0</v>
      </c>
      <c r="E26" s="99">
        <v>6952.0</v>
      </c>
      <c r="F26" s="99">
        <v>18799.0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754393</v>
      </c>
      <c r="D28" s="99">
        <v>721517.0</v>
      </c>
      <c r="E28" s="99">
        <v>18490.0</v>
      </c>
      <c r="F28" s="99">
        <v>14386.0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405095</v>
      </c>
      <c r="D31" s="99">
        <v>336715.0</v>
      </c>
      <c r="E31" s="99">
        <v>44232.0</v>
      </c>
      <c r="F31" s="99">
        <v>24148.0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42364</v>
      </c>
      <c r="D32" s="99">
        <v>0.0</v>
      </c>
      <c r="E32" s="99">
        <v>42364.0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486764</v>
      </c>
      <c r="D34" s="99">
        <v>438652.0</v>
      </c>
      <c r="E34" s="99">
        <v>31170.0</v>
      </c>
      <c r="F34" s="99">
        <v>16942.0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7239</v>
      </c>
      <c r="D35" s="99">
        <v>0.0</v>
      </c>
      <c r="E35" s="99">
        <v>5448.0</v>
      </c>
      <c r="F35" s="99">
        <v>1791.0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44312883</v>
      </c>
      <c r="D40" s="103">
        <f t="shared" si="2"/>
        <v>38756599</v>
      </c>
      <c r="E40" s="103">
        <f t="shared" si="2"/>
        <v>3834961</v>
      </c>
      <c r="F40" s="103">
        <f t="shared" si="2"/>
        <v>1721323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ON BUDGET AND POLICY PRIORITIES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6097040.0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6314945.0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3.5116466E7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115089.0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519461.0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5259647.0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2061611.0</v>
      </c>
      <c r="E12" s="108">
        <f>D11-D12</f>
        <v>3198036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9.6196602E7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1.6385818E7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163943457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3362055.0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2.308403E7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26446085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6.450922E7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7.2988152E7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137497372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163943457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