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<sst xmlns="http://schemas.openxmlformats.org/spreadsheetml/2006/main" count="866" uniqueCount="251">
  <si>
    <t>JASMYN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</si>
  <si>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</si>
  <si>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</si>
  <si>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</si>
  <si>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</si>
  <si>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</si>
  <si>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</si>
  <si>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</si>
  <si>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</si>
  <si>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</si>
  <si>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</si>
  <si>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</si>
  <si>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</si>
  <si>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</si>
  <si>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</si>
  <si>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</si>
  <si>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</si>
  <si>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</si>
  <si>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</si>
  <si>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</si>
  <si>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</si>
  <si>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</si>
  <si>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</si>
  <si>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</si>
  <si>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</si>
  <si>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</si>
  <si>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</si>
  <si>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</si>
  <si>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</si>
  <si>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</si>
  <si>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</si>
  <si>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</si>
  <si>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</si>
  <si>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</si>
  <si>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</si>
  <si>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</si>
  <si>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</si>
  <si>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</si>
  <si>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</si>
  <si>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</si>
  <si>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</si>
  <si>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</si>
  <si>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</si>
  <si>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</si>
  <si>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</si>
  <si>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</si>
  <si>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</si>
  <si>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</si>
  <si>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</si>
  <si>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</si>
  <si>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</si>
  <si>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</si>
  <si>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</si>
  <si>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</si>
  <si>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</si>
  <si>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</si>
  <si>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</si>
  <si>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</si>
  <si>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</si>
  <si>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</si>
  <si>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</si>
  <si>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</si>
  <si>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</si>
  <si>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</si>
  <si>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</si>
  <si>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</si>
  <si>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</si>
  <si>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</si>
  <si>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</si>
  <si>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</si>
  <si>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</si>
  <si>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</si>
  <si>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</si>
  <si>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</si>
  <si>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</si>
  <si>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</si>
  <si>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</si>
  <si>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</si>
  <si>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</si>
  <si>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</si>
  <si>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</si>
  <si>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</si>
  <si>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</si>
  <si>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</si>
  <si>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</si>
  <si>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</si>
  <si>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</si>
  <si>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</si>
  <si>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</si>
  <si>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</si>
  <si>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</si>
  <si>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</si>
  <si>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</si>
  <si>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</si>
  <si>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</si>
  <si>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</si>
  <si>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</si>
  <si>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</si>
  <si>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</si>
  <si>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</si>
  <si>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</si>
  <si>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</si>
  <si>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</si>
  <si>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</si>
  <si>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</si>
  <si>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</si>
  <si>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</si>
  <si>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</si>
  <si>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</si>
  <si>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</si>
  <si>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</si>
  <si>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</si>
  <si>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</si>
  <si>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</si>
  <si>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</si>
  <si>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</si>
  <si>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</si>
  <si>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</si>
  <si>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</si>
  <si>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</si>
  <si>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</si>
  <si>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</si>
  <si>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</si>
  <si>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</si>
  <si>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</si>
  <si>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</si>
  <si>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</si>
  <si>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</si>
  <si>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</si>
  <si>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</si>
  <si>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</si>
  <si>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</si>
  <si>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</si>
  <si>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INTERCOMPANY JPI</t>
  </si>
  <si>
    <t>YOUTH ACTIVITIES</t>
  </si>
  <si>
    <t xml:space="preserve"> BAD DEBT</t>
  </si>
  <si>
    <t>EQUIPMENT RENT/MAINT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</si>
  <si>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</si>
  <si>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</si>
  <si>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</si>
  <si>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</si>
  <si>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</si>
  <si>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</si>
  <si>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</si>
  <si>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</si>
  <si>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</si>
  <si>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</si>
  <si>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</si>
  <si>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</si>
  <si>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</si>
  <si>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</si>
  <si>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</si>
  <si>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</si>
  <si>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</si>
  <si>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</si>
  <si>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</si>
  <si>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</si>
  <si>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</si>
  <si>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</si>
  <si>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</si>
  <si>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</si>
  <si>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</si>
  <si>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</si>
  <si>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</si>
  <si>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</si>
  <si>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</si>
  <si>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</si>
  <si>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</si>
  <si>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</si>
  <si>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</si>
  <si>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</si>
  <si>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</si>
  <si>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</si>
  <si>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</si>
  <si>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</si>
  <si>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</si>
  <si>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</si>
  <si>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</si>
  <si>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</si>
  <si>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</si>
  <si>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</si>
  <si>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</si>
  <si>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</si>
  <si>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</si>
  <si>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</si>
  <si>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</si>
  <si>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</si>
  <si>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</si>
  <si>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</si>
  <si>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</si>
  <si>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</si>
  <si>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</si>
  <si>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</si>
  <si>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</si>
  <si>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</si>
  <si>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</si>
  <si>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</si>
  <si>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</si>
  <si>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</si>
  <si>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</si>
  <si>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</si>
  <si>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</si>
  <si>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</si>
  <si>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</si>
  <si>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</si>
  <si>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</si>
  <si>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</si>
  <si>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</si>
  <si>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</si>
  <si>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</si>
  <si>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</si>
  <si>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</si>
  <si>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</si>
  <si>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</si>
  <si>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</si>
  <si>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</si>
  <si>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</si>
  <si>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</si>
  <si>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</si>
  <si>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</si>
  <si>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</si>
  <si>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</si>
  <si>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</si>
  <si>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</si>
  <si>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</si>
  <si>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</si>
  <si>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</si>
  <si>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</si>
  <si>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</si>
  <si>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</si>
  <si>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</si>
  <si>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</si>
  <si>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</si>
  <si>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</si>
  <si>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</si>
  <si>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</si>
  <si>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</si>
  <si>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</si>
  <si>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INKIND GOODS</t>
  </si>
  <si>
    <t>DUES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</si>
  <si>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</si>
  <si>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</si>
  <si>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YOUTH ACTIVITIES</t>
  </si>
  <si>
    <t xml:space="preserve"> INKIND GOODS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</si>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</sst>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JASMYN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2022'!C40</f>
        <v>2541028</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2022'!C31</f>
        <v>2009</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2539019</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211584.9167</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2022'!E2+'Balance Sheet 2022'!E3</f>
        <v>2106322</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9.954972373</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2022'!E30</f>
        <v>1980593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2022'!C40</f>
        <v>2541028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211752.3333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9.353346756</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2022'!C40</f>
        <v>2541028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211752.3333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9.954972373</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2022'!E2:E7,'Revenues 2022'!F10:F15)</f>
        <v>1345330</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2022'!F44</f>
        <v>2785655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0.4829492525</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2022'!C7:C9)</f>
        <v>1379513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2022'!C10:C12)</f>
        <v>375521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1755034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2022'!C40</f>
        <v>2541028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0.6906787332</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2022'!C10:C11)</f>
        <v>269726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2022'!C7:C9)</f>
        <v>1379513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0.1955226228</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240</v>
      </c>
      <c r="D41" s="75">
        <f>'Expenses 2022'!D40</f>
        <v>2047414</v>
      </c>
      <c r="E41" s="165">
        <f t="shared" ref="E41:E44" si="1">D41/$D$44</f>
        <v>0.8057424003</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2022'!E40</f>
        <v>395423</v>
      </c>
      <c r="E42" s="165">
        <f t="shared" si="1"/>
        <v>0.1556153651</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2022'!F40</f>
        <v>98191</v>
      </c>
      <c r="E43" s="165">
        <f t="shared" si="1"/>
        <v>0.03864223456</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2541028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2022'!F9</f>
        <v>2863049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2022'!F40</f>
        <v>98191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D47/D48</f>
        <v>29.15795745</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2022'!E2:E10)</f>
        <v>2487997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2022'!E19:E22)</f>
        <v>142209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17.49535543</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2022'!E18</f>
        <v>2999084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JASMYN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350478.0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59400.0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1073774.0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1246300.0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48502.0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2729952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36372.0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85092.0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-85092</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2681232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JASMYN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1541035</v>
      </c>
      <c r="D9" s="99">
        <v>1228640.0</v>
      </c>
      <c r="E9" s="99">
        <v>206569.0</v>
      </c>
      <c r="F9" s="99">
        <v>105826.0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335897</v>
      </c>
      <c r="D11" s="99">
        <v>296369.0</v>
      </c>
      <c r="E11" s="99">
        <v>39528.0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97202</v>
      </c>
      <c r="D12" s="99">
        <v>93327.0</v>
      </c>
      <c r="E12" s="99">
        <v>3875.0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238816</v>
      </c>
      <c r="D20" s="99">
        <v>63751.0</v>
      </c>
      <c r="E20" s="99">
        <v>175065.0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1903</v>
      </c>
      <c r="D21" s="99">
        <v>1308.0</v>
      </c>
      <c r="E21" s="99">
        <v>595.0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68207</v>
      </c>
      <c r="D22" s="99">
        <v>41680.0</v>
      </c>
      <c r="E22" s="99">
        <v>22511.0</v>
      </c>
      <c r="F22" s="99">
        <v>4016.0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333781</v>
      </c>
      <c r="D25" s="99">
        <v>294074.0</v>
      </c>
      <c r="E25" s="99">
        <v>39707.0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118787</v>
      </c>
      <c r="D26" s="99">
        <v>75487.0</v>
      </c>
      <c r="E26" s="99">
        <v>43300.0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672</v>
      </c>
      <c r="D31" s="99">
        <v>0.0</v>
      </c>
      <c r="E31" s="99">
        <v>672.0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17802</v>
      </c>
      <c r="D32" s="99">
        <v>12170.0</v>
      </c>
      <c r="E32" s="99">
        <v>1430.0</v>
      </c>
      <c r="F32" s="99">
        <v>4202.0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242</v>
      </c>
      <c r="C34" s="98">
        <f t="shared" si="1"/>
        <v>188786</v>
      </c>
      <c r="D34" s="99">
        <v>188786.0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60142</v>
      </c>
      <c r="D35" s="99">
        <v>23562.0</v>
      </c>
      <c r="E35" s="99">
        <v>36580.0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243</v>
      </c>
      <c r="C36" s="98">
        <f t="shared" si="1"/>
        <v>48351</v>
      </c>
      <c r="D36" s="99">
        <v>48351.0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239</v>
      </c>
      <c r="C37" s="98">
        <f t="shared" si="1"/>
        <v>21317</v>
      </c>
      <c r="D37" s="99">
        <v>12331.0</v>
      </c>
      <c r="E37" s="99">
        <v>8986.0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37036</v>
      </c>
      <c r="D38" s="99">
        <v>12838.0</v>
      </c>
      <c r="E38" s="99">
        <v>23263.0</v>
      </c>
      <c r="F38" s="99">
        <v>935.0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3109734</v>
      </c>
      <c r="D40" s="104">
        <f t="shared" si="2"/>
        <v>2392674</v>
      </c>
      <c r="E40" s="104">
        <f t="shared" si="2"/>
        <v>602081</v>
      </c>
      <c r="F40" s="104">
        <f t="shared" si="2"/>
        <v>114979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JASMYN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1131186.0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236283.0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26393.0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24878.0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22748.0</v>
      </c>
      <c r="E12" s="109">
        <f>D11-D12</f>
        <v>2130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16634.0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1412626</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129038.0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41161.0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170199</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644041.0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598386.0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1242427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1412626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JASMYN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2023'!C40</f>
        <v>3109734</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2023'!C31</f>
        <v>672</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3109062</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259088.5</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2023'!E2+'Balance Sheet 2023'!E3</f>
        <v>1131186</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4.366021649</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2023'!E30</f>
        <v>644041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2023'!C40</f>
        <v>3109734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259144.5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2.485258225</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2023'!C40</f>
        <v>3109734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259144.5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4.366021649</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2023'!E2:E7,'Revenues 2023'!F10:F15)</f>
        <v>1246300</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2023'!F44</f>
        <v>2681232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0.4648236333</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2023'!C7:C9)</f>
        <v>1541035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2023'!C10:C12)</f>
        <v>433099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1974134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2023'!C40</f>
        <v>3109734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0.6348240718</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2023'!C10:C11)</f>
        <v>335897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2023'!C7:C9)</f>
        <v>1541035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0.2179684433</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244</v>
      </c>
      <c r="D41" s="75">
        <f>'Expenses 2023'!D40</f>
        <v>2392674</v>
      </c>
      <c r="E41" s="165">
        <f t="shared" ref="E41:E44" si="1">D41/$D$44</f>
        <v>0.7694143615</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2023'!E40</f>
        <v>602081</v>
      </c>
      <c r="E42" s="165">
        <f t="shared" si="1"/>
        <v>0.1936117366</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2023'!F40</f>
        <v>114979</v>
      </c>
      <c r="E43" s="165">
        <f t="shared" si="1"/>
        <v>0.03697390195</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3109734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2023'!F9</f>
        <v>2729952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2023'!F40</f>
        <v>114979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D47/D48</f>
        <v>23.74304873</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2023'!E2:E10)</f>
        <v>1393862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2023'!E19:E22)</f>
        <v>129038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10.80194981</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2023'!E18</f>
        <v>1412626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JASMYN</v>
      </c>
      <c r="B1" s="2" t="s">
        <v>245</v>
      </c>
      <c r="C1" s="139"/>
      <c r="D1" s="139"/>
      <c r="E1" s="139"/>
      <c r="F1" s="140"/>
      <c r="G1" s="140"/>
      <c r="H1" s="140"/>
      <c r="I1" s="43"/>
      <c r="J1" s="43"/>
      <c r="K1" s="43"/>
      <c r="L1" s="43"/>
      <c r="M1" s="43"/>
      <c r="N1" s="43"/>
      <c r="O1" s="43"/>
      <c r="P1" s="43"/>
      <c r="Q1" s="43"/>
      <c r="R1" s="43"/>
      <c r="S1" s="43"/>
      <c r="T1" s="43"/>
      <c r="U1" s="43"/>
      <c r="V1" s="43"/>
      <c r="W1" s="43"/>
      <c r="X1" s="43"/>
      <c r="Y1" s="43"/>
    </row>
    <row r="2">
      <c r="A2" s="141" t="s">
        <v>180</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181</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9"/>
      <c r="B5" s="49"/>
      <c r="C5" s="148" t="s">
        <v>180</v>
      </c>
      <c r="D5" s="177">
        <f>'Ratios 2021'!D8</f>
        <v>9.028453597</v>
      </c>
      <c r="E5" s="177">
        <f>'Ratios 2022'!D8</f>
        <v>9.954972373</v>
      </c>
      <c r="F5" s="177">
        <f>'Ratios 2023'!D8</f>
        <v>4.366021649</v>
      </c>
      <c r="G5" s="177">
        <f>average(D5:F5)</f>
        <v>7.783149206</v>
      </c>
      <c r="H5" s="150" t="s">
        <v>187</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188</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189</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9"/>
      <c r="B10" s="49"/>
      <c r="C10" s="148" t="s">
        <v>188</v>
      </c>
      <c r="D10" s="149">
        <f>'Ratios 2021'!D14</f>
        <v>4.019375518</v>
      </c>
      <c r="E10" s="149">
        <f>'Ratios 2022'!D14</f>
        <v>9.353346756</v>
      </c>
      <c r="F10" s="149">
        <f>'Ratios 2023'!D14</f>
        <v>2.485258225</v>
      </c>
      <c r="G10" s="177">
        <f>average(D10:F10)</f>
        <v>5.285993499</v>
      </c>
      <c r="H10" s="150" t="s">
        <v>187</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193</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194</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9"/>
      <c r="B15" s="49"/>
      <c r="C15" s="148" t="s">
        <v>196</v>
      </c>
      <c r="D15" s="180">
        <f>'Ratios 2021'!D20</f>
        <v>0</v>
      </c>
      <c r="E15" s="180">
        <f>'Ratios 2022'!D20</f>
        <v>0</v>
      </c>
      <c r="F15" s="180">
        <f>'Ratios 2023'!D20</f>
        <v>0</v>
      </c>
      <c r="G15" s="177">
        <f>average(D15:F15)</f>
        <v>0</v>
      </c>
      <c r="H15" s="150" t="s">
        <v>187</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198</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199</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9"/>
      <c r="B20" s="49"/>
      <c r="C20" s="148" t="s">
        <v>198</v>
      </c>
      <c r="D20" s="163">
        <f>'Ratios 2021'!D26</f>
        <v>0.603899477</v>
      </c>
      <c r="E20" s="163">
        <f>'Ratios 2022'!D26</f>
        <v>0.4829492525</v>
      </c>
      <c r="F20" s="163">
        <f>'Ratios 2023'!D26</f>
        <v>0.4648236333</v>
      </c>
      <c r="G20" s="181">
        <f>average(D20:F20)</f>
        <v>0.5172241209</v>
      </c>
      <c r="H20" s="150" t="s">
        <v>202</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203</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204</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9"/>
      <c r="B25" s="49"/>
      <c r="C25" s="148" t="s">
        <v>208</v>
      </c>
      <c r="D25" s="163">
        <f>'Ratios 2021'!D33</f>
        <v>0.600476433</v>
      </c>
      <c r="E25" s="163">
        <f>'Ratios 2022'!D33</f>
        <v>0.6906787332</v>
      </c>
      <c r="F25" s="163">
        <f>'Ratios 2023'!D33</f>
        <v>0.6348240718</v>
      </c>
      <c r="G25" s="181">
        <f>average(D25:F25)</f>
        <v>0.6419930793</v>
      </c>
      <c r="H25" s="150" t="s">
        <v>209</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210</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211</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9"/>
      <c r="B30" s="49"/>
      <c r="C30" s="148" t="s">
        <v>210</v>
      </c>
      <c r="D30" s="163">
        <f>'Ratios 2021'!D38</f>
        <v>0.1944451367</v>
      </c>
      <c r="E30" s="163">
        <f>'Ratios 2022'!D38</f>
        <v>0.1955226228</v>
      </c>
      <c r="F30" s="163">
        <f>'Ratios 2023'!D38</f>
        <v>0.2179684433</v>
      </c>
      <c r="G30" s="181">
        <f>average(D30:F30)</f>
        <v>0.2026454009</v>
      </c>
      <c r="H30" s="150" t="s">
        <v>213</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214</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215</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9"/>
      <c r="B35" s="49"/>
      <c r="C35" s="148" t="s">
        <v>250</v>
      </c>
      <c r="D35" s="163">
        <f>'Ratios 2021'!E41</f>
        <v>0.7718276823</v>
      </c>
      <c r="E35" s="163">
        <f>'Ratios 2022'!E41</f>
        <v>0.8057424003</v>
      </c>
      <c r="F35" s="163">
        <f>'Ratios 2023'!E41</f>
        <v>0.7694143615</v>
      </c>
      <c r="G35" s="181">
        <f t="shared" ref="G35:G37" si="1">average(D35:F35)</f>
        <v>0.782328148</v>
      </c>
      <c r="H35" s="181"/>
      <c r="I35" s="43"/>
      <c r="J35" s="43"/>
      <c r="K35" s="43"/>
      <c r="L35" s="43"/>
      <c r="M35" s="43"/>
      <c r="N35" s="43"/>
      <c r="O35" s="43"/>
      <c r="P35" s="43"/>
      <c r="Q35" s="43"/>
      <c r="R35" s="43"/>
      <c r="S35" s="43"/>
      <c r="T35" s="43"/>
      <c r="U35" s="43"/>
      <c r="V35" s="43"/>
      <c r="W35" s="43"/>
      <c r="X35" s="43"/>
      <c r="Y35" s="43"/>
    </row>
    <row r="36">
      <c r="A36" s="139"/>
      <c r="B36" s="52"/>
      <c r="C36" s="148" t="s">
        <v>217</v>
      </c>
      <c r="D36" s="163">
        <f>'Ratios 2021'!E42</f>
        <v>0.1976180715</v>
      </c>
      <c r="E36" s="163">
        <f>'Ratios 2022'!E42</f>
        <v>0.1556153651</v>
      </c>
      <c r="F36" s="163">
        <f>'Ratios 2023'!E42</f>
        <v>0.1936117366</v>
      </c>
      <c r="G36" s="181">
        <f t="shared" si="1"/>
        <v>0.1822817244</v>
      </c>
      <c r="H36" s="181"/>
      <c r="I36" s="43"/>
      <c r="J36" s="43"/>
      <c r="K36" s="43"/>
      <c r="L36" s="43"/>
      <c r="M36" s="43"/>
      <c r="N36" s="43"/>
      <c r="O36" s="43"/>
      <c r="P36" s="43"/>
      <c r="Q36" s="43"/>
      <c r="R36" s="43"/>
      <c r="S36" s="43"/>
      <c r="T36" s="43"/>
      <c r="U36" s="43"/>
      <c r="V36" s="43"/>
      <c r="W36" s="43"/>
      <c r="X36" s="43"/>
      <c r="Y36" s="43"/>
    </row>
    <row r="37">
      <c r="A37" s="139"/>
      <c r="B37" s="182"/>
      <c r="C37" s="148" t="s">
        <v>218</v>
      </c>
      <c r="D37" s="163">
        <f>'Ratios 2021'!E43</f>
        <v>0.03055424613</v>
      </c>
      <c r="E37" s="163">
        <f>'Ratios 2022'!E43</f>
        <v>0.03864223456</v>
      </c>
      <c r="F37" s="163">
        <f>'Ratios 2023'!E43</f>
        <v>0.03697390195</v>
      </c>
      <c r="G37" s="181">
        <f t="shared" si="1"/>
        <v>0.03539012755</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219</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220</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9"/>
      <c r="B42" s="49"/>
      <c r="C42" s="148" t="s">
        <v>223</v>
      </c>
      <c r="D42" s="166">
        <f>'Ratios 2021'!D49</f>
        <v>53.70269121</v>
      </c>
      <c r="E42" s="166">
        <f>'Ratios 2022'!D49</f>
        <v>29.15795745</v>
      </c>
      <c r="F42" s="166">
        <f>'Ratios 2023'!D49</f>
        <v>23.74304873</v>
      </c>
      <c r="G42" s="183">
        <f>average(D42:F42)</f>
        <v>35.5345658</v>
      </c>
      <c r="H42" s="150" t="s">
        <v>224</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225</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226</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9"/>
      <c r="B47" s="49"/>
      <c r="C47" s="148" t="s">
        <v>229</v>
      </c>
      <c r="D47" s="149">
        <f>'Ratios 2021'!D54</f>
        <v>23.01072684</v>
      </c>
      <c r="E47" s="149">
        <f>'Ratios 2022'!D54</f>
        <v>17.49535543</v>
      </c>
      <c r="F47" s="149">
        <f>'Ratios 2023'!D54</f>
        <v>10.80194981</v>
      </c>
      <c r="G47" s="177">
        <f>average(D47:F47)</f>
        <v>17.10267736</v>
      </c>
      <c r="H47" s="150" t="s">
        <v>230</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231</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232</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9"/>
      <c r="B52" s="49"/>
      <c r="C52" s="148" t="s">
        <v>235</v>
      </c>
      <c r="D52" s="184">
        <f>'Ratios 2021'!D59</f>
        <v>0</v>
      </c>
      <c r="E52" s="184">
        <f>'Ratios 2022'!D59</f>
        <v>0</v>
      </c>
      <c r="F52" s="184">
        <f>'Ratios 2023'!D59</f>
        <v>0</v>
      </c>
      <c r="G52" s="185">
        <f>average(D52:F52)</f>
        <v>0</v>
      </c>
      <c r="H52" s="150" t="s">
        <v>236</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JASMYN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JASMYN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328743.0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59400.0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1284738.0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2493696.0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55107.0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4166577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6993.0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44247.0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-44247</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4129323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JASMYN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1203846</v>
      </c>
      <c r="D9" s="99">
        <v>906610.0</v>
      </c>
      <c r="E9" s="99">
        <v>222927.0</v>
      </c>
      <c r="F9" s="99">
        <v>74309.0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234082</v>
      </c>
      <c r="D11" s="99">
        <v>184888.0</v>
      </c>
      <c r="E11" s="99">
        <v>49194.0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86854</v>
      </c>
      <c r="D12" s="99">
        <v>66643.0</v>
      </c>
      <c r="E12" s="99">
        <v>20211.0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99358</v>
      </c>
      <c r="D20" s="99">
        <v>19071.0</v>
      </c>
      <c r="E20" s="99">
        <v>80287.0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80</v>
      </c>
      <c r="D21" s="99">
        <v>70.0</v>
      </c>
      <c r="E21" s="99">
        <v>0.0</v>
      </c>
      <c r="F21" s="99">
        <v>10.0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55421</v>
      </c>
      <c r="D22" s="99">
        <v>35048.0</v>
      </c>
      <c r="E22" s="99">
        <v>20273.0</v>
      </c>
      <c r="F22" s="99">
        <v>100.0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276630</v>
      </c>
      <c r="D25" s="99">
        <v>259075.0</v>
      </c>
      <c r="E25" s="99">
        <v>17555.0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10496</v>
      </c>
      <c r="D26" s="99">
        <v>8557.0</v>
      </c>
      <c r="E26" s="99">
        <v>1939.0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-170</v>
      </c>
      <c r="D29" s="99">
        <v>-170.0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1049</v>
      </c>
      <c r="D31" s="99">
        <v>0.0</v>
      </c>
      <c r="E31" s="99">
        <v>1049.0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31620</v>
      </c>
      <c r="D32" s="99">
        <v>7011.0</v>
      </c>
      <c r="E32" s="99">
        <v>24609.0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102" t="s">
        <v>133</v>
      </c>
      <c r="C34" s="98">
        <f t="shared" si="1"/>
        <v>251810</v>
      </c>
      <c r="D34" s="99">
        <v>251810.0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134</v>
      </c>
      <c r="C35" s="98">
        <f t="shared" si="1"/>
        <v>75976</v>
      </c>
      <c r="D35" s="99">
        <v>75390.0</v>
      </c>
      <c r="E35" s="99">
        <v>445.0</v>
      </c>
      <c r="F35" s="99">
        <v>141.0</v>
      </c>
      <c r="G35" s="43"/>
      <c r="H35" s="43"/>
      <c r="I35" s="43"/>
      <c r="J35" s="43"/>
      <c r="K35" s="43"/>
      <c r="L35" s="43"/>
      <c r="M35" s="43"/>
      <c r="N35" s="43"/>
      <c r="O35" s="43"/>
      <c r="P35" s="43"/>
      <c r="Q35" s="43"/>
      <c r="R35" s="43"/>
      <c r="S35" s="43"/>
      <c r="T35" s="43"/>
      <c r="U35" s="43"/>
      <c r="V35" s="43"/>
      <c r="W35" s="43"/>
      <c r="X35" s="43"/>
      <c r="Y35" s="43"/>
      <c r="Z35" s="43"/>
    </row>
    <row r="36">
      <c r="A36" s="45" t="s">
        <v>50</v>
      </c>
      <c r="B36" s="103" t="s">
        <v>135</v>
      </c>
      <c r="C36" s="98">
        <f t="shared" si="1"/>
        <v>74715</v>
      </c>
      <c r="D36" s="99">
        <v>74715.0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136</v>
      </c>
      <c r="C37" s="98">
        <f t="shared" si="1"/>
        <v>58494</v>
      </c>
      <c r="D37" s="99">
        <v>32944.0</v>
      </c>
      <c r="E37" s="99">
        <v>25550.0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79026</v>
      </c>
      <c r="D38" s="99">
        <v>38230.0</v>
      </c>
      <c r="E38" s="99">
        <v>37770.0</v>
      </c>
      <c r="F38" s="99">
        <v>3026.0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2539287</v>
      </c>
      <c r="D40" s="104">
        <f t="shared" si="2"/>
        <v>1959892</v>
      </c>
      <c r="E40" s="104">
        <f t="shared" si="2"/>
        <v>501809</v>
      </c>
      <c r="F40" s="104">
        <f t="shared" si="2"/>
        <v>77586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JASMYN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1909697.0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846827.0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35723.0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35323.0</v>
      </c>
      <c r="E12" s="109">
        <f>D11-D12</f>
        <v>400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1675.0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2758599</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119793.0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78212.0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198005</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850529.0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1710065.0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2560594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2758599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JASMYN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2021'!C40</f>
        <v>2539287</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2021'!C31</f>
        <v>1049</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2538238</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211519.8333</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2021'!E2+'Balance Sheet 2021'!E3</f>
        <v>1909697</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9.028453597</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2021'!E30</f>
        <v>850529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2021'!C40</f>
        <v>2539287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211607.25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4.019375518</v>
      </c>
      <c r="E14" s="150" t="s">
        <v>187</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2021'!C40</f>
        <v>2539287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211607.25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9.028453597</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2021'!E2:E7,'Revenues 2021'!F10:F15)</f>
        <v>2493696</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2021'!F44</f>
        <v>4129323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0.603899477</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2021'!C7:C9)</f>
        <v>1203846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2021'!C10:C12)</f>
        <v>320936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1524782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2021'!C40</f>
        <v>2539287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0.600476433</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2021'!C10:C11)</f>
        <v>234082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2021'!C7:C9)</f>
        <v>1203846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0.1944451367</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216</v>
      </c>
      <c r="D41" s="75">
        <f>'Expenses 2021'!D40</f>
        <v>1959892</v>
      </c>
      <c r="E41" s="165">
        <f t="shared" ref="E41:E44" si="1">D41/$D$44</f>
        <v>0.7718276823</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2021'!E40</f>
        <v>501809</v>
      </c>
      <c r="E42" s="165">
        <f t="shared" si="1"/>
        <v>0.1976180715</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2021'!F40</f>
        <v>77586</v>
      </c>
      <c r="E43" s="165">
        <f t="shared" si="1"/>
        <v>0.03055424613</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2539287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2021'!F9</f>
        <v>4166577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2021'!F40</f>
        <v>77586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D47/D48</f>
        <v>53.70269121</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2021'!E2:E10)</f>
        <v>2756524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2021'!E19:E22)</f>
        <v>119793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23.01072684</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2021'!E18</f>
        <v>2758599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JASMYN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352508.0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59400.0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1105811.0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1345330.0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52687.0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2863049</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3566.0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80960.0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-80960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2785655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JASMYN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1379513</v>
      </c>
      <c r="D9" s="99">
        <v>1143837.0</v>
      </c>
      <c r="E9" s="99">
        <v>151116.0</v>
      </c>
      <c r="F9" s="99">
        <v>84560.0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269726</v>
      </c>
      <c r="D11" s="99">
        <v>228049.0</v>
      </c>
      <c r="E11" s="99">
        <v>41677.0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105795</v>
      </c>
      <c r="D12" s="99">
        <v>90929.0</v>
      </c>
      <c r="E12" s="99">
        <v>14866.0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121010</v>
      </c>
      <c r="D20" s="99">
        <v>20343.0</v>
      </c>
      <c r="E20" s="99">
        <v>100667.0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60930</v>
      </c>
      <c r="D22" s="99">
        <v>36989.0</v>
      </c>
      <c r="E22" s="99">
        <v>22835.0</v>
      </c>
      <c r="F22" s="99">
        <v>1106.0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281225</v>
      </c>
      <c r="D25" s="99">
        <v>242229.0</v>
      </c>
      <c r="E25" s="99">
        <v>38996.0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39967</v>
      </c>
      <c r="D26" s="99">
        <v>34803.0</v>
      </c>
      <c r="E26" s="99">
        <v>5164.0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2009</v>
      </c>
      <c r="D31" s="99">
        <v>0.0</v>
      </c>
      <c r="E31" s="99">
        <v>2009.0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39681</v>
      </c>
      <c r="D32" s="99">
        <v>25294.0</v>
      </c>
      <c r="E32" s="99">
        <v>13203.0</v>
      </c>
      <c r="F32" s="99">
        <v>1184.0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134</v>
      </c>
      <c r="C34" s="98">
        <f t="shared" si="1"/>
        <v>117031</v>
      </c>
      <c r="D34" s="99">
        <v>116822.0</v>
      </c>
      <c r="E34" s="99">
        <v>209.0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68400</v>
      </c>
      <c r="D35" s="99">
        <v>42209.0</v>
      </c>
      <c r="E35" s="99">
        <v>26191.0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238</v>
      </c>
      <c r="C36" s="98">
        <f t="shared" si="1"/>
        <v>52687</v>
      </c>
      <c r="D36" s="99">
        <v>41103.0</v>
      </c>
      <c r="E36" s="99">
        <v>1843.0</v>
      </c>
      <c r="F36" s="99">
        <v>9741.0</v>
      </c>
      <c r="G36" s="43"/>
      <c r="H36" s="43"/>
      <c r="I36" s="43"/>
      <c r="J36" s="43"/>
      <c r="K36" s="43"/>
      <c r="L36" s="43"/>
      <c r="M36" s="43"/>
      <c r="N36" s="43"/>
      <c r="O36" s="43"/>
      <c r="P36" s="43"/>
      <c r="Q36" s="43"/>
      <c r="R36" s="43"/>
      <c r="S36" s="43"/>
      <c r="T36" s="43"/>
      <c r="U36" s="43"/>
      <c r="V36" s="43"/>
      <c r="W36" s="43"/>
      <c r="X36" s="43"/>
      <c r="Y36" s="43"/>
      <c r="Z36" s="43"/>
    </row>
    <row r="37">
      <c r="A37" s="45" t="s">
        <v>52</v>
      </c>
      <c r="B37" s="60" t="s">
        <v>239</v>
      </c>
      <c r="C37" s="98">
        <f t="shared" si="1"/>
        <v>37925</v>
      </c>
      <c r="D37" s="99">
        <v>25474.0</v>
      </c>
      <c r="E37" s="99">
        <v>12451.0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-34871</v>
      </c>
      <c r="D38" s="99">
        <v>-667.0</v>
      </c>
      <c r="E38" s="99">
        <v>-35804.0</v>
      </c>
      <c r="F38" s="99">
        <v>1600.0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2541028</v>
      </c>
      <c r="D40" s="104">
        <f t="shared" si="2"/>
        <v>2047414</v>
      </c>
      <c r="E40" s="104">
        <f t="shared" si="2"/>
        <v>395423</v>
      </c>
      <c r="F40" s="104">
        <f t="shared" si="2"/>
        <v>98191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JASMYN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2106322.0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379846.0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1829.0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531488.0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22076.0</v>
      </c>
      <c r="E12" s="109">
        <f>D11-D12</f>
        <v>509412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1675.0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2999084</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142209.0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51654.0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193863</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1980593.0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824628.0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2805221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2999084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