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<sst xmlns="http://schemas.openxmlformats.org/spreadsheetml/2006/main" count="869" uniqueCount="253">
  <si>
    <t>JOBS FOR THE FUTURE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</si>
  <si>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</si>
  <si>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</si>
  <si>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</si>
  <si>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</si>
  <si>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</si>
  <si>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</si>
  <si>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</si>
  <si>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</si>
  <si>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</si>
  <si>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</si>
  <si>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</si>
  <si>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</si>
  <si>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</si>
  <si>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</si>
  <si>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</si>
  <si>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</si>
  <si>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</si>
  <si>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</si>
  <si>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</si>
  <si>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</si>
  <si>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</si>
  <si>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</si>
  <si>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</si>
  <si>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</si>
  <si>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</si>
  <si>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</si>
  <si>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</si>
  <si>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</si>
  <si>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</si>
  <si>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</si>
  <si>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</si>
  <si>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</si>
  <si>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</si>
  <si>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</si>
  <si>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</si>
  <si>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</si>
  <si>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</si>
  <si>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</si>
  <si>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</si>
  <si>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</si>
  <si>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</si>
  <si>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</si>
  <si>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</si>
  <si>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</si>
  <si>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</si>
  <si>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</si>
  <si>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</si>
  <si>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</si>
  <si>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</si>
  <si>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</si>
  <si>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</si>
  <si>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</si>
  <si>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</si>
  <si>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</si>
  <si>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</si>
  <si>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</si>
  <si>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</si>
  <si>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</si>
  <si>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</si>
  <si>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</si>
  <si>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</si>
  <si>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</si>
  <si>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</si>
  <si>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CONTRACT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</si>
  <si>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</si>
  <si>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</si>
  <si>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</si>
  <si>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</si>
  <si>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</si>
  <si>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</si>
  <si>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</si>
  <si>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</si>
  <si>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</si>
  <si>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</si>
  <si>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</si>
  <si>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</si>
  <si>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</si>
  <si>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</si>
  <si>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</si>
  <si>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</si>
  <si>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</si>
  <si>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</si>
  <si>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</si>
  <si>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</si>
  <si>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</si>
  <si>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</si>
  <si>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</si>
  <si>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</si>
  <si>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</si>
  <si>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</si>
  <si>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</si>
  <si>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</si>
  <si>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</si>
  <si>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</si>
  <si>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</si>
  <si>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</si>
  <si>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</si>
  <si>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</si>
  <si>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</si>
  <si>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</si>
  <si>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</si>
  <si>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</si>
  <si>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</si>
  <si>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</si>
  <si>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</si>
  <si>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</si>
  <si>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</si>
  <si>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</si>
  <si>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</si>
  <si>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</si>
  <si>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</si>
  <si>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</si>
  <si>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</si>
  <si>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</si>
  <si>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</si>
  <si>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</si>
  <si>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</si>
  <si>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</si>
  <si>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</si>
  <si>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</si>
  <si>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</si>
  <si>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</si>
  <si>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</si>
  <si>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</si>
  <si>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</si>
  <si>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</si>
  <si>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</si>
  <si>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</si>
  <si>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</si>
  <si>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</si>
  <si>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</si>
  <si>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</si>
  <si>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</si>
  <si>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</si>
  <si>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MISCELLANEOUS</t>
  </si>
  <si>
    <t>DUES SUBSCRIPTIONS AND</t>
  </si>
  <si>
    <t>SUPPLIES</t>
  </si>
  <si>
    <t>TELECOMMUNICATIONS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</si>
  <si>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</si>
  <si>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</si>
  <si>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</si>
  <si>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</si>
  <si>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</si>
  <si>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</si>
  <si>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</si>
  <si>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</si>
  <si>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</si>
  <si>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</si>
  <si>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</si>
  <si>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</si>
  <si>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</si>
  <si>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</si>
  <si>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</si>
  <si>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</si>
  <si>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</si>
  <si>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</si>
  <si>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</si>
  <si>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</si>
  <si>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</si>
  <si>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</si>
  <si>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</si>
  <si>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</si>
  <si>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</si>
  <si>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</si>
  <si>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</si>
  <si>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</si>
  <si>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</si>
  <si>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</si>
  <si>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</si>
  <si>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</si>
  <si>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</si>
  <si>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</si>
  <si>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</si>
  <si>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</si>
  <si>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</si>
  <si>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</si>
  <si>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</si>
  <si>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</si>
  <si>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</si>
  <si>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</si>
  <si>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</si>
  <si>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</si>
  <si>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</si>
  <si>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</si>
  <si>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</si>
  <si>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</si>
  <si>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</si>
  <si>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</si>
  <si>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</si>
  <si>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</si>
  <si>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</si>
  <si>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</si>
  <si>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</si>
  <si>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</si>
  <si>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</si>
  <si>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</si>
  <si>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</si>
  <si>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</si>
  <si>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</si>
  <si>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</si>
  <si>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</si>
  <si>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</si>
  <si>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</si>
  <si>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</si>
  <si>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</si>
  <si>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</si>
  <si>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</si>
  <si>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</si>
  <si>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</si>
  <si>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</si>
  <si>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</si>
  <si>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</si>
  <si>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</si>
  <si>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</si>
  <si>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</si>
  <si>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</si>
  <si>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</si>
  <si>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</si>
  <si>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</si>
  <si>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</si>
  <si>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</si>
  <si>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</si>
  <si>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</si>
  <si>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</si>
  <si>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</si>
  <si>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</si>
  <si>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</si>
  <si>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</si>
  <si>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</si>
  <si>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</si>
  <si>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</si>
  <si>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</si>
  <si>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</si>
  <si>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</si>
  <si>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</si>
  <si>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</si>
  <si>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</si>
  <si>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</si>
  <si>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PROGRAM CONSULTING</t>
  </si>
  <si>
    <t>MEMBERSHIP FEES</t>
  </si>
  <si>
    <t>HONORARIA</t>
  </si>
  <si>
    <r>
      <rPr>
        <rFont val="Roboto"/>
        <color rgb="FF000000"/>
        <sz val="10.0"/>
      </rPr>
      <t xml:space="preserve">Gross amount from sales of </t>
    </r>
    <r>
      <rPr>
        <rFont val="Roboto"/>
        <color rgb="FF000000"/>
        <sz val="10.0"/>
      </rPr>
      <t>assets other than inventory</t>
    </r>
  </si>
  <si>
    <t>DUES AND SUBSCRIPTIONS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</si>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</sst>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JOBS FOR THE FUTURE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89436684</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137400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89299284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7441607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24715967</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3.321321188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23421031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89436684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7453057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3.142473082</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22398277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89436684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7453057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3.005246974</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6.326568162</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70719523</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107148465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0.6600143362</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39684894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11648929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51333823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89436684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0.5739683171</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8594399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39684894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0.2165660062</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244</v>
      </c>
      <c r="D41" s="75">
        <f>'Expenses 2022'!D40</f>
        <v>71146153</v>
      </c>
      <c r="E41" s="165">
        <f t="shared" ref="E41:E44" si="1">D41/$D$44</f>
        <v>0.7954918476</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16089343</v>
      </c>
      <c r="E42" s="165">
        <f t="shared" si="1"/>
        <v>0.1798964617</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2201188</v>
      </c>
      <c r="E43" s="165">
        <f t="shared" si="1"/>
        <v>0.02461169066</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89436684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81349878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2201188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36.95726035</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40328750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8750516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4.608728217</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67238539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JOBS FOR THE FUTURE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1.4429317E7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5.3715234E7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68144551</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2.294951E7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240</v>
      </c>
      <c r="D11" s="61"/>
      <c r="E11" s="61"/>
      <c r="F11" s="62">
        <v>457500.0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241</v>
      </c>
      <c r="D12" s="61"/>
      <c r="E12" s="61"/>
      <c r="F12" s="62">
        <v>55701.0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23462711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976217.0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245</v>
      </c>
      <c r="D26" s="50">
        <v>3.2791412E7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3.1609749E7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1181663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1181663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286.0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286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93765428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JOBS FOR THE FUTURE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12081632</v>
      </c>
      <c r="D3" s="99">
        <v>1.2081632E7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74250</v>
      </c>
      <c r="D4" s="99">
        <v>74250.0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2773558</v>
      </c>
      <c r="D7" s="99">
        <v>772783.0</v>
      </c>
      <c r="E7" s="99">
        <v>2000775.0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41981060</v>
      </c>
      <c r="D9" s="99">
        <v>3.0738242E7</v>
      </c>
      <c r="E9" s="99">
        <v>8850836.0</v>
      </c>
      <c r="F9" s="99">
        <v>2391982.0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2443655</v>
      </c>
      <c r="D10" s="99">
        <v>1773375.0</v>
      </c>
      <c r="E10" s="99">
        <v>533493.0</v>
      </c>
      <c r="F10" s="99">
        <v>136787.0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7243830</v>
      </c>
      <c r="D11" s="99">
        <v>5163765.0</v>
      </c>
      <c r="E11" s="99">
        <v>1686242.0</v>
      </c>
      <c r="F11" s="99">
        <v>393823.0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3340783</v>
      </c>
      <c r="D12" s="99">
        <v>2347181.0</v>
      </c>
      <c r="E12" s="99">
        <v>814966.0</v>
      </c>
      <c r="F12" s="99">
        <v>178636.0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152286</v>
      </c>
      <c r="D15" s="99">
        <v>0.0</v>
      </c>
      <c r="E15" s="99">
        <v>152286.0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159660</v>
      </c>
      <c r="D16" s="99">
        <v>0.0</v>
      </c>
      <c r="E16" s="99">
        <v>159660.0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75142</v>
      </c>
      <c r="D19" s="99">
        <v>0.0</v>
      </c>
      <c r="E19" s="99">
        <v>75142.0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17353299</v>
      </c>
      <c r="D20" s="99">
        <v>1.5552779E7</v>
      </c>
      <c r="E20" s="99">
        <v>1637084.0</v>
      </c>
      <c r="F20" s="99">
        <v>163436.0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5000</v>
      </c>
      <c r="D21" s="99">
        <v>0.0</v>
      </c>
      <c r="E21" s="99">
        <v>0.0</v>
      </c>
      <c r="F21" s="99">
        <v>5000.0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380289</v>
      </c>
      <c r="D22" s="99">
        <v>200408.0</v>
      </c>
      <c r="E22" s="99">
        <v>176011.0</v>
      </c>
      <c r="F22" s="99">
        <v>3870.0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1530953</v>
      </c>
      <c r="D23" s="99">
        <v>1073642.0</v>
      </c>
      <c r="E23" s="99">
        <v>430846.0</v>
      </c>
      <c r="F23" s="99">
        <v>26465.0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1281691</v>
      </c>
      <c r="D25" s="99">
        <v>1126481.0</v>
      </c>
      <c r="E25" s="99">
        <v>133431.0</v>
      </c>
      <c r="F25" s="99">
        <v>21779.0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1981424</v>
      </c>
      <c r="D26" s="99">
        <v>1579591.0</v>
      </c>
      <c r="E26" s="99">
        <v>362227.0</v>
      </c>
      <c r="F26" s="99">
        <v>39606.0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3510969</v>
      </c>
      <c r="D28" s="99">
        <v>3020313.0</v>
      </c>
      <c r="E28" s="99">
        <v>461965.0</v>
      </c>
      <c r="F28" s="99">
        <v>28691.0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56949</v>
      </c>
      <c r="D29" s="99">
        <v>0.0</v>
      </c>
      <c r="E29" s="99">
        <v>2268.0</v>
      </c>
      <c r="F29" s="99">
        <v>54681.0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359188</v>
      </c>
      <c r="D31" s="99">
        <v>328454.0</v>
      </c>
      <c r="E31" s="99">
        <v>14179.0</v>
      </c>
      <c r="F31" s="99">
        <v>16555.0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104449</v>
      </c>
      <c r="D32" s="99">
        <v>0.0</v>
      </c>
      <c r="E32" s="99">
        <v>104449.0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243</v>
      </c>
      <c r="C34" s="98">
        <f t="shared" si="1"/>
        <v>418600</v>
      </c>
      <c r="D34" s="99">
        <v>301458.0</v>
      </c>
      <c r="E34" s="99">
        <v>79988.0</v>
      </c>
      <c r="F34" s="99">
        <v>37154.0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281655</v>
      </c>
      <c r="D38" s="99">
        <v>205330.0</v>
      </c>
      <c r="E38" s="99">
        <v>136007.0</v>
      </c>
      <c r="F38" s="99">
        <v>-59682.0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97590322</v>
      </c>
      <c r="D40" s="104">
        <f t="shared" si="2"/>
        <v>76339684</v>
      </c>
      <c r="E40" s="104">
        <f t="shared" si="2"/>
        <v>17811855</v>
      </c>
      <c r="F40" s="104">
        <f t="shared" si="2"/>
        <v>3438783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JOBS FOR THE FUTURE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4526224.0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1.6092753E7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2981194.0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1.1383127E7</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469890.0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1593298.0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855583.0</v>
      </c>
      <c r="E12" s="109">
        <f>D11-D12</f>
        <v>737715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2.4978631E7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2940479.0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64110013</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9278142.0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749416.0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2632025.0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12659583</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2.4717695E7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2.6732735E7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51450430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64110013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JOBS FOR THE FUTURE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97590322</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359188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97231134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8102594.5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20618977</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2.544737615</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24717695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97590322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8132526.833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3.039362243</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24978631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97590322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8132526.833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3.07144772</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5.616185335</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53715234</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93765428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0.5728682218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44754618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13028268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57782886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97590322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0.5920964786</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9687485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44754618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0.2164577743</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246</v>
      </c>
      <c r="D41" s="75">
        <f>'Expenses 2023'!D40</f>
        <v>76339684</v>
      </c>
      <c r="E41" s="165">
        <f t="shared" ref="E41:E44" si="1">D41/$D$44</f>
        <v>0.7822464609</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17811855</v>
      </c>
      <c r="E42" s="165">
        <f t="shared" si="1"/>
        <v>0.1825166127</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3438783</v>
      </c>
      <c r="E43" s="165">
        <f t="shared" si="1"/>
        <v>0.03523692646</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97590322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68144551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3438783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19.81647315</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35453188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10027558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3.535575461</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64110013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JOBS FOR THE FUTURE</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182</v>
      </c>
      <c r="D5" s="177">
        <f>'Ratios 2021'!D8</f>
        <v>2.895338297</v>
      </c>
      <c r="E5" s="177">
        <f>'Ratios 2022'!D8</f>
        <v>3.321321188</v>
      </c>
      <c r="F5" s="177">
        <f>'Ratios 2023'!D8</f>
        <v>2.544737615</v>
      </c>
      <c r="G5" s="177">
        <f>average(D5:F5)</f>
        <v>2.9204657</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190</v>
      </c>
      <c r="D10" s="149">
        <f>'Ratios 2021'!D14</f>
        <v>1.466297956</v>
      </c>
      <c r="E10" s="149">
        <f>'Ratios 2022'!D14</f>
        <v>3.142473082</v>
      </c>
      <c r="F10" s="149">
        <f>'Ratios 2023'!D14</f>
        <v>3.039362243</v>
      </c>
      <c r="G10" s="177">
        <f>average(D10:F10)</f>
        <v>2.549377761</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2.417263665</v>
      </c>
      <c r="E15" s="180">
        <f>'Ratios 2022'!D20</f>
        <v>3.005246974</v>
      </c>
      <c r="F15" s="180">
        <f>'Ratios 2023'!D20</f>
        <v>3.07144772</v>
      </c>
      <c r="G15" s="177">
        <f>average(D15:F15)</f>
        <v>2.831319453</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0.5391271305</v>
      </c>
      <c r="E20" s="163">
        <f>'Ratios 2022'!D26</f>
        <v>0.6600143362</v>
      </c>
      <c r="F20" s="163">
        <f>'Ratios 2023'!D26</f>
        <v>0.5728682218</v>
      </c>
      <c r="G20" s="181">
        <f>average(D20:F20)</f>
        <v>0.5906698961</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0.5465654768</v>
      </c>
      <c r="E25" s="163">
        <f>'Ratios 2022'!D33</f>
        <v>0.5739683171</v>
      </c>
      <c r="F25" s="163">
        <f>'Ratios 2023'!D33</f>
        <v>0.5920964786</v>
      </c>
      <c r="G25" s="181">
        <f>average(D25:F25)</f>
        <v>0.5708767575</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0.198797443</v>
      </c>
      <c r="E30" s="163">
        <f>'Ratios 2022'!D38</f>
        <v>0.2165660062</v>
      </c>
      <c r="F30" s="163">
        <f>'Ratios 2023'!D38</f>
        <v>0.2164577743</v>
      </c>
      <c r="G30" s="181">
        <f>average(D30:F30)</f>
        <v>0.2106070745</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0.7861320092</v>
      </c>
      <c r="E35" s="163">
        <f>'Ratios 2022'!E41</f>
        <v>0.7954918476</v>
      </c>
      <c r="F35" s="163">
        <f>'Ratios 2023'!E41</f>
        <v>0.7822464609</v>
      </c>
      <c r="G35" s="181">
        <f t="shared" ref="G35:G37" si="1">average(D35:F35)</f>
        <v>0.7879567726</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0.1892990923</v>
      </c>
      <c r="E36" s="163">
        <f>'Ratios 2022'!E42</f>
        <v>0.1798964617</v>
      </c>
      <c r="F36" s="163">
        <f>'Ratios 2023'!E42</f>
        <v>0.1825166127</v>
      </c>
      <c r="G36" s="181">
        <f t="shared" si="1"/>
        <v>0.1839040556</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0.02456889852</v>
      </c>
      <c r="E37" s="163">
        <f>'Ratios 2022'!E43</f>
        <v>0.02461169066</v>
      </c>
      <c r="F37" s="163">
        <f>'Ratios 2023'!E43</f>
        <v>0.03523692646</v>
      </c>
      <c r="G37" s="181">
        <f t="shared" si="1"/>
        <v>0.02813917188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28.00827377</v>
      </c>
      <c r="E42" s="166">
        <f>'Ratios 2022'!D49</f>
        <v>36.95726035</v>
      </c>
      <c r="F42" s="166">
        <f>'Ratios 2023'!D49</f>
        <v>19.81647315</v>
      </c>
      <c r="G42" s="183">
        <f>average(D42:F42)</f>
        <v>28.26066909</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3.549609833</v>
      </c>
      <c r="E47" s="149">
        <f>'Ratios 2022'!D54</f>
        <v>4.608728217</v>
      </c>
      <c r="F47" s="149">
        <f>'Ratios 2023'!D54</f>
        <v>3.535575461</v>
      </c>
      <c r="G47" s="177">
        <f>average(D47:F47)</f>
        <v>3.89797117</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JOBS FOR THE FUTURE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JOBS FOR THE FUTURE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9575803.0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3.8697017E7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48272820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2.3166663E7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23166663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285148.0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576285.0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450118.0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126167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126167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-73633.0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-73633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71777165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JOBS FOR THE FUTURE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8081299</v>
      </c>
      <c r="D3" s="99">
        <v>8081299.0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2150971</v>
      </c>
      <c r="D7" s="99">
        <v>1544068.0</v>
      </c>
      <c r="E7" s="99">
        <v>524845.0</v>
      </c>
      <c r="F7" s="99">
        <v>82058.0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28149132</v>
      </c>
      <c r="D9" s="99">
        <v>2.0214173E7</v>
      </c>
      <c r="E9" s="99">
        <v>6862094.0</v>
      </c>
      <c r="F9" s="99">
        <v>1072865.0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6023583</v>
      </c>
      <c r="D11" s="99">
        <v>4202087.0</v>
      </c>
      <c r="E11" s="99">
        <v>1594277.0</v>
      </c>
      <c r="F11" s="99">
        <v>227219.0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2018144</v>
      </c>
      <c r="D12" s="99">
        <v>1554457.0</v>
      </c>
      <c r="E12" s="99">
        <v>380657.0</v>
      </c>
      <c r="F12" s="99">
        <v>83030.0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26110</v>
      </c>
      <c r="D19" s="99">
        <v>0.0</v>
      </c>
      <c r="E19" s="99">
        <v>26110.0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16132731</v>
      </c>
      <c r="D20" s="99">
        <v>1.4517704E7</v>
      </c>
      <c r="E20" s="99">
        <v>1452225.0</v>
      </c>
      <c r="F20" s="99">
        <v>162802.0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917645</v>
      </c>
      <c r="D23" s="99">
        <v>210681.0</v>
      </c>
      <c r="E23" s="99">
        <v>706964.0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1235387</v>
      </c>
      <c r="D25" s="99">
        <v>889154.0</v>
      </c>
      <c r="E25" s="99">
        <v>298828.0</v>
      </c>
      <c r="F25" s="99">
        <v>47405.0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1116578</v>
      </c>
      <c r="D26" s="99">
        <v>842918.0</v>
      </c>
      <c r="E26" s="99">
        <v>264543.0</v>
      </c>
      <c r="F26" s="99">
        <v>9117.0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1787311</v>
      </c>
      <c r="D28" s="99">
        <v>1607975.0</v>
      </c>
      <c r="E28" s="99">
        <v>178072.0</v>
      </c>
      <c r="F28" s="99">
        <v>1264.0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131515</v>
      </c>
      <c r="D31" s="99">
        <v>121201.0</v>
      </c>
      <c r="E31" s="99">
        <v>10314.0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683892</v>
      </c>
      <c r="D34" s="99">
        <v>314901.0</v>
      </c>
      <c r="E34" s="99">
        <v>368696.0</v>
      </c>
      <c r="F34" s="99">
        <v>295.0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557235</v>
      </c>
      <c r="D35" s="99">
        <v>429397.0</v>
      </c>
      <c r="E35" s="99">
        <v>113860.0</v>
      </c>
      <c r="F35" s="99">
        <v>13978.0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534440</v>
      </c>
      <c r="D36" s="99">
        <v>258043.0</v>
      </c>
      <c r="E36" s="99">
        <v>263913.0</v>
      </c>
      <c r="F36" s="99">
        <v>12484.0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218148</v>
      </c>
      <c r="D37" s="99">
        <v>103220.0</v>
      </c>
      <c r="E37" s="99">
        <v>110520.0</v>
      </c>
      <c r="F37" s="99">
        <v>4408.0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386358</v>
      </c>
      <c r="D38" s="99">
        <v>256259.0</v>
      </c>
      <c r="E38" s="99">
        <v>123504.0</v>
      </c>
      <c r="F38" s="99">
        <v>6595.0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70150479</v>
      </c>
      <c r="D40" s="104">
        <f t="shared" si="2"/>
        <v>55147537</v>
      </c>
      <c r="E40" s="104">
        <f t="shared" si="2"/>
        <v>13279422</v>
      </c>
      <c r="F40" s="104">
        <f t="shared" si="2"/>
        <v>1723520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JOBS FOR THE FUTURE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2314416.0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1.4579633E7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3911200.0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9432386.0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628512.0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1852620.0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1426222.0</v>
      </c>
      <c r="E12" s="109">
        <f>D11-D12</f>
        <v>426398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1.4131017E7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533727.0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45957289</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7570780.0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1124865.0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519721.0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9215366</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8571792.0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2.8170131E7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36741923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45957289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JOBS FOR THE FUTURE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70150479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131515</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70018964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5834913.667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16894049</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2.895338297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8571792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70150479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5845873.25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1.466297956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14131017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70150479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5845873.25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2.417263665</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5.312601963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38697017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71777165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0.5391271305</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30300103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8041727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38341830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70150479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0.5465654768</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6023583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30300103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0.198797443</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55147537</v>
      </c>
      <c r="E41" s="165">
        <f t="shared" ref="E41:E44" si="1">D41/$D$44</f>
        <v>0.7861320092</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13279422</v>
      </c>
      <c r="E42" s="165">
        <f t="shared" si="1"/>
        <v>0.1892990923</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1723520</v>
      </c>
      <c r="E43" s="165">
        <f t="shared" si="1"/>
        <v>0.02456889852</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70150479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48272820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1723520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28.00827377</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30866147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8695645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3.549609833</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45957289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JOBS FOR THE FUTURE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1.0630355E7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7.0719523E7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81349878</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2.4414736E7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240</v>
      </c>
      <c r="D11" s="61"/>
      <c r="E11" s="61"/>
      <c r="F11" s="62">
        <v>606509.0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241</v>
      </c>
      <c r="D12" s="61"/>
      <c r="E12" s="61"/>
      <c r="F12" s="62">
        <v>29297.0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25050542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695424.0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5830953.0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5778332.0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52621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52621</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107148465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JOBS FOR THE FUTURE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12377635</v>
      </c>
      <c r="D3" s="99">
        <v>1.2377635E7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49940</v>
      </c>
      <c r="D4" s="99">
        <v>49940.0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2754009</v>
      </c>
      <c r="D7" s="99">
        <v>311697.0</v>
      </c>
      <c r="E7" s="99">
        <v>2442312.0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36930885</v>
      </c>
      <c r="D9" s="99">
        <v>2.8308267E7</v>
      </c>
      <c r="E9" s="99">
        <v>7085298.0</v>
      </c>
      <c r="F9" s="99">
        <v>1537320.0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2132311</v>
      </c>
      <c r="D10" s="99">
        <v>1627529.0</v>
      </c>
      <c r="E10" s="99">
        <v>415871.0</v>
      </c>
      <c r="F10" s="99">
        <v>88911.0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6462088</v>
      </c>
      <c r="D11" s="99">
        <v>4825691.0</v>
      </c>
      <c r="E11" s="99">
        <v>1374557.0</v>
      </c>
      <c r="F11" s="99">
        <v>261840.0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3054530</v>
      </c>
      <c r="D12" s="99">
        <v>2173572.0</v>
      </c>
      <c r="E12" s="99">
        <v>764489.0</v>
      </c>
      <c r="F12" s="99">
        <v>116469.0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103378</v>
      </c>
      <c r="D15" s="99">
        <v>50922.0</v>
      </c>
      <c r="E15" s="99">
        <v>52442.0</v>
      </c>
      <c r="F15" s="99">
        <v>14.0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126171</v>
      </c>
      <c r="D16" s="99">
        <v>62149.0</v>
      </c>
      <c r="E16" s="99">
        <v>64005.0</v>
      </c>
      <c r="F16" s="99">
        <v>17.0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46348</v>
      </c>
      <c r="D19" s="99">
        <v>0.0</v>
      </c>
      <c r="E19" s="99">
        <v>46348.0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15518264</v>
      </c>
      <c r="D20" s="99">
        <v>1.4289574E7</v>
      </c>
      <c r="E20" s="99">
        <v>1187979.0</v>
      </c>
      <c r="F20" s="99">
        <v>40711.0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840</v>
      </c>
      <c r="D21" s="99">
        <v>414.0</v>
      </c>
      <c r="E21" s="99">
        <v>426.0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556856</v>
      </c>
      <c r="D22" s="99">
        <v>247793.0</v>
      </c>
      <c r="E22" s="99">
        <v>293972.0</v>
      </c>
      <c r="F22" s="99">
        <v>15091.0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1067894</v>
      </c>
      <c r="D23" s="99">
        <v>470527.0</v>
      </c>
      <c r="E23" s="99">
        <v>582188.0</v>
      </c>
      <c r="F23" s="99">
        <v>15179.0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1321949</v>
      </c>
      <c r="D25" s="99">
        <v>957733.0</v>
      </c>
      <c r="E25" s="99">
        <v>312224.0</v>
      </c>
      <c r="F25" s="99">
        <v>51992.0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2229003</v>
      </c>
      <c r="D26" s="99">
        <v>1814100.0</v>
      </c>
      <c r="E26" s="99">
        <v>393882.0</v>
      </c>
      <c r="F26" s="99">
        <v>21021.0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3259661</v>
      </c>
      <c r="D28" s="99">
        <v>2644864.0</v>
      </c>
      <c r="E28" s="99">
        <v>612797.0</v>
      </c>
      <c r="F28" s="99">
        <v>2000.0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30063</v>
      </c>
      <c r="D29" s="99">
        <v>14808.0</v>
      </c>
      <c r="E29" s="99">
        <v>15251.0</v>
      </c>
      <c r="F29" s="99">
        <v>4.0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137400</v>
      </c>
      <c r="D31" s="99">
        <v>121963.0</v>
      </c>
      <c r="E31" s="99">
        <v>7161.0</v>
      </c>
      <c r="F31" s="99">
        <v>8276.0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123949</v>
      </c>
      <c r="D32" s="99">
        <v>61055.0</v>
      </c>
      <c r="E32" s="99">
        <v>62878.0</v>
      </c>
      <c r="F32" s="99">
        <v>16.0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243</v>
      </c>
      <c r="C34" s="98">
        <f t="shared" si="1"/>
        <v>642051</v>
      </c>
      <c r="D34" s="99">
        <v>497387.0</v>
      </c>
      <c r="E34" s="99">
        <v>102407.0</v>
      </c>
      <c r="F34" s="99">
        <v>42257.0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511459</v>
      </c>
      <c r="D38" s="99">
        <v>238533.0</v>
      </c>
      <c r="E38" s="99">
        <v>272856.0</v>
      </c>
      <c r="F38" s="99">
        <v>70.0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89436684</v>
      </c>
      <c r="D40" s="104">
        <f t="shared" si="2"/>
        <v>71146153</v>
      </c>
      <c r="E40" s="104">
        <f t="shared" si="2"/>
        <v>16089343</v>
      </c>
      <c r="F40" s="104">
        <f t="shared" si="2"/>
        <v>2201188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JOBS FOR THE FUTURE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6057552.0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1.8658415E7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6185085.0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8941957.0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485741.0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1392520.0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496395.0</v>
      </c>
      <c r="E12" s="109">
        <f>D11-D12</f>
        <v>896125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2.2398277E7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3615387.0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67238539</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6983342.0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1767174.0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3589678.0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12340194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2.3421031E7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3.1477314E7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54898345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67238539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