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tc={a4a20e0c-ebb1-40cd-ab85-ab38f366645a}</author>
  </authors>
  <commentList>
    <comment authorId="0" xr:uid="{a4a20e0c-ebb1-40cd-ab85-ab38f366645a}" ref="E2">
      <text>
        <t xml:space="preserve">[Threaded comment]
 Your version of Excel allows you to read this threaded comment; however, any edits to it will get removed if the file is opened in a newer version of Excel. Learn more: https://go.microsoft.com/fwlink/?linkid=870924
Comment:
	@sofiabacero.lue@gmail.com this is missing the financials for this year. Thanks.
Assigned to sofiabacero.lue@gmail.com
</t>
      </text>
    </comment>
  </commentList>
</comments>
</file>

<file path=xl/sharedStrings.xml><?xml version="1.0" encoding="utf-8"?>
<sst xmlns="http://schemas.openxmlformats.org/spreadsheetml/2006/main" count="874" uniqueCount="255">
  <si>
    <t>BAT CONSERVATION INTERNATIONAL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</si>
  <si>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</si>
  <si>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</si>
  <si>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</si>
  <si>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</si>
  <si>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</si>
  <si>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</si>
  <si>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</si>
  <si>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</si>
  <si>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</si>
  <si>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</si>
  <si>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</si>
  <si>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</si>
  <si>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</si>
  <si>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</si>
  <si>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</si>
  <si>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</si>
  <si>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</si>
  <si>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</si>
  <si>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</si>
  <si>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</si>
  <si>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</si>
  <si>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</si>
  <si>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</si>
  <si>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</si>
  <si>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</si>
  <si>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</si>
  <si>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</si>
  <si>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</si>
  <si>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</si>
  <si>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</si>
  <si>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</si>
  <si>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</si>
  <si>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</si>
  <si>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</si>
  <si>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</si>
  <si>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</si>
  <si>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</si>
  <si>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</si>
  <si>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</si>
  <si>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</si>
  <si>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</si>
  <si>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</si>
  <si>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</si>
  <si>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</si>
  <si>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</si>
  <si>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</si>
  <si>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</si>
  <si>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</si>
  <si>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</si>
  <si>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</si>
  <si>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</si>
  <si>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</si>
  <si>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</si>
  <si>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</si>
  <si>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</si>
  <si>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</si>
  <si>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</si>
  <si>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</si>
  <si>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</si>
  <si>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</si>
  <si>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</si>
  <si>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</si>
  <si>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</si>
  <si>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INCOME</t>
  </si>
  <si>
    <t>OTHER PROGRAM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</si>
  <si>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</si>
  <si>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</si>
  <si>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</si>
  <si>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</si>
  <si>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</si>
  <si>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</si>
  <si>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</si>
  <si>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</si>
  <si>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</si>
  <si>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</si>
  <si>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</si>
  <si>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</si>
  <si>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</si>
  <si>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</si>
  <si>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</si>
  <si>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</si>
  <si>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</si>
  <si>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</si>
  <si>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</si>
  <si>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</si>
  <si>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</si>
  <si>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</si>
  <si>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</si>
  <si>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</si>
  <si>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</si>
  <si>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</si>
  <si>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</si>
  <si>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</si>
  <si>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</si>
  <si>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</si>
  <si>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</si>
  <si>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</si>
  <si>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</si>
  <si>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</si>
  <si>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</si>
  <si>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</si>
  <si>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</si>
  <si>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</si>
  <si>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</si>
  <si>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</si>
  <si>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</si>
  <si>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</si>
  <si>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</si>
  <si>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</si>
  <si>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</si>
  <si>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</si>
  <si>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</si>
  <si>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</si>
  <si>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</si>
  <si>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</si>
  <si>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</si>
  <si>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</si>
  <si>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</si>
  <si>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</si>
  <si>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</si>
  <si>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</si>
  <si>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</si>
  <si>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</si>
  <si>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</si>
  <si>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</si>
  <si>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</si>
  <si>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</si>
  <si>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</si>
  <si>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</si>
  <si>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</si>
  <si>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</si>
  <si>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</si>
  <si>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</si>
  <si>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</si>
  <si>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</si>
  <si>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TELECOMMUNICATIONS &amp; PO</t>
  </si>
  <si>
    <t>PRINTING AND PUBLICATIO</t>
  </si>
  <si>
    <t>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</si>
  <si>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</si>
  <si>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</si>
  <si>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</si>
  <si>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</si>
  <si>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</si>
  <si>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</si>
  <si>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</si>
  <si>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</si>
  <si>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</si>
  <si>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</si>
  <si>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</si>
  <si>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</si>
  <si>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</si>
  <si>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</si>
  <si>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</si>
  <si>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</si>
  <si>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</si>
  <si>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</si>
  <si>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</si>
  <si>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</si>
  <si>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</si>
  <si>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</si>
  <si>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</si>
  <si>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</si>
  <si>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</si>
  <si>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</si>
  <si>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</si>
  <si>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</si>
  <si>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</si>
  <si>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</si>
  <si>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</si>
  <si>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</si>
  <si>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</si>
  <si>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</si>
  <si>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</si>
  <si>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</si>
  <si>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</si>
  <si>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</si>
  <si>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</si>
  <si>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</si>
  <si>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</si>
  <si>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</si>
  <si>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</si>
  <si>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</si>
  <si>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</si>
  <si>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</si>
  <si>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</si>
  <si>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</si>
  <si>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</si>
  <si>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</si>
  <si>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</si>
  <si>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</si>
  <si>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</si>
  <si>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</si>
  <si>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</si>
  <si>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</si>
  <si>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</si>
  <si>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</si>
  <si>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</si>
  <si>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</si>
  <si>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</si>
  <si>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</si>
  <si>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</si>
  <si>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</si>
  <si>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</si>
  <si>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</si>
  <si>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</si>
  <si>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</si>
  <si>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</si>
  <si>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</si>
  <si>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</si>
  <si>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</si>
  <si>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</si>
  <si>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</si>
  <si>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</si>
  <si>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</si>
  <si>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</si>
  <si>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</si>
  <si>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</si>
  <si>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</si>
  <si>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</si>
  <si>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</si>
  <si>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</si>
  <si>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</si>
  <si>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</si>
  <si>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</si>
  <si>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</si>
  <si>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</si>
  <si>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</si>
  <si>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</si>
  <si>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</si>
  <si>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</si>
  <si>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</si>
  <si>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</si>
  <si>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</si>
  <si>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</si>
  <si>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</si>
  <si>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</si>
  <si>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</si>
  <si>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</si>
  <si>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AND WORKSHOPS</t>
  </si>
  <si>
    <r>
      <rPr>
        <rFont val="Roboto"/>
        <color rgb="FF000000"/>
        <sz val="10.0"/>
      </rPr>
      <t xml:space="preserve">Gross amount from sales of </t>
    </r>
    <r>
      <rPr>
        <rFont val="Roboto"/>
        <color rgb="FF000000"/>
        <sz val="10.0"/>
      </rPr>
      <t>assets other than inventory</t>
    </r>
  </si>
  <si>
    <t>BANK SERVICE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</si>
  <si>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</si>
  <si>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</si>
  <si>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FIELD SUPPLIES</t>
  </si>
  <si>
    <t>PRINTING &amp; PHOTO PROCES</t>
  </si>
  <si>
    <t>STAFF DEVELOPMENT</t>
  </si>
  <si>
    <t>SUPPLIES &amp; EQUIPMENT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</si>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</sst>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Task id="{9795af81-3a47-4de0-9b78-d0e5c4abeabe}">
    <Anchor>
      <Comment id="{a4a20e0c-ebb1-40cd-ab85-ab38f366645a}"/>
    </Anchor>
    <History>
      <Event time="2026-02-26T22:07:09.00" id="{7fa02b91-ca2b-4746-a16d-53a8f0cb0ebd}">
        <Attribution userId="placeholder@email.com" userName="Marvin Webb" userProvider="google-sheets"/>
        <Anchor>
          <Comment id="{a4a20e0c-ebb1-40cd-ab85-ab38f366645a}"/>
        </Anchor>
        <Create/>
      </Event>
      <Event time="2026-02-26T22:07:09.00" id="{d88abb7e-9062-4249-88eb-23d203785301}">
        <Attribution userId="placeholder@email.com" userName="Marvin Webb" userProvider="google-sheets"/>
        <Anchor>
          <Comment id="{a4a20e0c-ebb1-40cd-ab85-ab38f366645a}"/>
        </Anchor>
        <Assign userId="sofiabacero.lue@gmail.com" userName="sofiabacero.lue@gmail.com" userProvider="google-sheets"/>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Marvin Webb" id="{7d2e8287-0721-4679-903d-977b94ca8d04}" providerId="google-sheets"/>
  <x18tc:person displayName="sofiabacero.lue@gmail.com" id="{2dbfb0a2-5062-4a78-838c-15a31f3f8a02}" userId="sofiabacero.lue@gmail.com"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2" dT="2026-02-26T22:07:09.00" personId="{7d2e8287-0721-4679-903d-977b94ca8d04}" id="{a4a20e0c-ebb1-40cd-ab85-ab38f366645a}" done="1">
    <x18tc:text xml:space="preserve">@sofiabacero.lue@gmail.com this is missing the financials for this year. Thanks.
Assigned to sofiabacero.lue@gmail.com</x18tc:text>
    <x18tc:mentions>
      <x18tc:mention mentionpersonId="{2dbfb0a2-5062-4a78-838c-15a31f3f8a02}" mentionId="{0e28cfe9-0b7e-4b3e-8b5a-074e291a4896}" startIndex="0" length="26"/>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7.xml"/><Relationship Id="rId5"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BAT CONSERVATION INTERNATIONAL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11009915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84116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10925799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910483.25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4734330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5.199799118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7779208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11009915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917492.9167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8.478766276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23893219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11009915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917492.9167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26.04185664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31.24165575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26424435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31927543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0.827637598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4644736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1154623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5799359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11009915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0.5267396706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762119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4644736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0.1640823074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9768130</v>
      </c>
      <c r="E41" s="165">
        <f t="shared" ref="E41:E44" si="1">D41/$D$44</f>
        <v>0.8872121174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515873</v>
      </c>
      <c r="E42" s="165">
        <f t="shared" si="1"/>
        <v>0.04685531178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725912</v>
      </c>
      <c r="E43" s="165">
        <f t="shared" si="1"/>
        <v>0.06593257078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11009915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30750500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725912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42.3611953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5943451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1060444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5.604681624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36746196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BAT CONSERVATION INTERNATIONAL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7599711.0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4975937.0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12575648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195291.0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111623.0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2375.0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309289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925555.0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2047.0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6154378.0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6114729.0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39649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39649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54226.0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54226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13906414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BAT CONSERVATION INTERNATIONAL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25533</v>
      </c>
      <c r="D3" s="99">
        <v>25533.0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5500</v>
      </c>
      <c r="D4" s="99">
        <v>5500.0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554068</v>
      </c>
      <c r="D5" s="99">
        <v>554068.0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1122588</v>
      </c>
      <c r="D7" s="99">
        <v>995433.0</v>
      </c>
      <c r="E7" s="99">
        <v>32420.0</v>
      </c>
      <c r="F7" s="99">
        <v>94735.0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4617999</v>
      </c>
      <c r="D9" s="99">
        <v>4094920.0</v>
      </c>
      <c r="E9" s="99">
        <v>133368.0</v>
      </c>
      <c r="F9" s="99">
        <v>389711.0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142838</v>
      </c>
      <c r="D10" s="99">
        <v>126659.0</v>
      </c>
      <c r="E10" s="99">
        <v>4125.0</v>
      </c>
      <c r="F10" s="99">
        <v>12054.0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763655</v>
      </c>
      <c r="D11" s="99">
        <v>677156.0</v>
      </c>
      <c r="E11" s="99">
        <v>22055.0</v>
      </c>
      <c r="F11" s="99">
        <v>64444.0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501919</v>
      </c>
      <c r="D12" s="99">
        <v>445067.0</v>
      </c>
      <c r="E12" s="99">
        <v>14495.0</v>
      </c>
      <c r="F12" s="99">
        <v>42357.0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19781</v>
      </c>
      <c r="D15" s="99">
        <v>0.0</v>
      </c>
      <c r="E15" s="99">
        <v>19781.0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124222</v>
      </c>
      <c r="D16" s="99">
        <v>0.0</v>
      </c>
      <c r="E16" s="99">
        <v>124222.0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4816192</v>
      </c>
      <c r="D20" s="99">
        <v>4658713.0</v>
      </c>
      <c r="E20" s="99">
        <v>37920.0</v>
      </c>
      <c r="F20" s="99">
        <v>119559.0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171929</v>
      </c>
      <c r="D21" s="99">
        <v>110230.0</v>
      </c>
      <c r="E21" s="99">
        <v>8650.0</v>
      </c>
      <c r="F21" s="99">
        <v>53049.0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41083</v>
      </c>
      <c r="D22" s="99">
        <v>33355.0</v>
      </c>
      <c r="E22" s="99">
        <v>2557.0</v>
      </c>
      <c r="F22" s="99">
        <v>5171.0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275453</v>
      </c>
      <c r="D23" s="99">
        <v>223640.0</v>
      </c>
      <c r="E23" s="99">
        <v>17142.0</v>
      </c>
      <c r="F23" s="99">
        <v>34671.0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68153</v>
      </c>
      <c r="D25" s="99">
        <v>57572.0</v>
      </c>
      <c r="E25" s="99">
        <v>7625.0</v>
      </c>
      <c r="F25" s="99">
        <v>2956.0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1305950</v>
      </c>
      <c r="D26" s="99">
        <v>1132401.0</v>
      </c>
      <c r="E26" s="99">
        <v>153285.0</v>
      </c>
      <c r="F26" s="99">
        <v>20264.0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125788</v>
      </c>
      <c r="D31" s="99">
        <v>125788.0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70022</v>
      </c>
      <c r="D32" s="99">
        <v>55613.0</v>
      </c>
      <c r="E32" s="99">
        <v>10384.0</v>
      </c>
      <c r="F32" s="99">
        <v>4025.0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244</v>
      </c>
      <c r="C34" s="98">
        <f t="shared" si="1"/>
        <v>431421</v>
      </c>
      <c r="D34" s="99">
        <v>350271.0</v>
      </c>
      <c r="E34" s="99">
        <v>26848.0</v>
      </c>
      <c r="F34" s="99">
        <v>54302.0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122638</v>
      </c>
      <c r="D35" s="99">
        <v>74434.0</v>
      </c>
      <c r="E35" s="99">
        <v>1162.0</v>
      </c>
      <c r="F35" s="99">
        <v>47042.0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83860</v>
      </c>
      <c r="D36" s="99">
        <v>36415.0</v>
      </c>
      <c r="E36" s="99">
        <v>46876.0</v>
      </c>
      <c r="F36" s="99">
        <v>569.0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69818</v>
      </c>
      <c r="D37" s="99">
        <v>56685.0</v>
      </c>
      <c r="E37" s="99">
        <v>4345.0</v>
      </c>
      <c r="F37" s="99">
        <v>8788.0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302254</v>
      </c>
      <c r="D38" s="99">
        <v>194927.0</v>
      </c>
      <c r="E38" s="99">
        <v>43715.0</v>
      </c>
      <c r="F38" s="99">
        <v>63612.0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15762664</v>
      </c>
      <c r="D40" s="104">
        <f t="shared" si="2"/>
        <v>14034380</v>
      </c>
      <c r="E40" s="104">
        <f t="shared" si="2"/>
        <v>710975</v>
      </c>
      <c r="F40" s="104">
        <f t="shared" si="2"/>
        <v>1017309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BAT CONSERVATION INTERNATIONAL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3082010.0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1258732.0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192786.0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8221118.0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1201236.0</v>
      </c>
      <c r="E12" s="109">
        <f>D11-D12</f>
        <v>7019882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1.7036562E7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8180406.0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36770378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1183157.0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52253.0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1235410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8841298.0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2.669367E7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35534968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36770378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BAT CONSERVATION INTERNATIONAL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15762664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125788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15636876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1303073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3082010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2.365185987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8841298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15762664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1313555.333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6.730815045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25216968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15762664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1313555.333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19.197492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21.56267798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7599711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13906414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0.546489627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5740587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1408412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7148999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15762664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0.4535400234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906493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5740587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0.1579094612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248</v>
      </c>
      <c r="D41" s="75">
        <f>'Expenses 2023'!D40</f>
        <v>14034380</v>
      </c>
      <c r="E41" s="165">
        <f t="shared" ref="E41:E44" si="1">D41/$D$44</f>
        <v>0.8903558434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710975</v>
      </c>
      <c r="E42" s="165">
        <f t="shared" si="1"/>
        <v>0.04510500256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1017309</v>
      </c>
      <c r="E43" s="165">
        <f t="shared" si="1"/>
        <v>0.06453915404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15762664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12575648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1017309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12.36167969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4533528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1235410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3.669654609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36770378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BAT CONSERVATION INTERNATIONAL</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182</v>
      </c>
      <c r="D5" s="177">
        <f>'Ratios 2021'!D8</f>
        <v>5.092573108</v>
      </c>
      <c r="E5" s="177">
        <f>'Ratios 2022'!D8</f>
        <v>5.199799118</v>
      </c>
      <c r="F5" s="177">
        <f>'Ratios 2023'!D8</f>
        <v>2.365185987</v>
      </c>
      <c r="G5" s="177">
        <f>average(D5:F5)</f>
        <v>4.219186071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190</v>
      </c>
      <c r="D10" s="149">
        <f>'Ratios 2021'!D14</f>
        <v>5.591046963</v>
      </c>
      <c r="E10" s="149">
        <f>'Ratios 2022'!D14</f>
        <v>8.478766276</v>
      </c>
      <c r="F10" s="149">
        <f>'Ratios 2023'!D14</f>
        <v>6.730815045</v>
      </c>
      <c r="G10" s="177">
        <f>average(D10:F10)</f>
        <v>6.933542761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5.79575322</v>
      </c>
      <c r="E15" s="180">
        <f>'Ratios 2022'!D20</f>
        <v>26.04185664</v>
      </c>
      <c r="F15" s="180">
        <f>'Ratios 2023'!D20</f>
        <v>19.197492</v>
      </c>
      <c r="G15" s="177">
        <f>average(D15:F15)</f>
        <v>17.01170062</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0.5897189871</v>
      </c>
      <c r="E20" s="163">
        <f>'Ratios 2022'!D26</f>
        <v>0.827637598</v>
      </c>
      <c r="F20" s="163">
        <f>'Ratios 2023'!D26</f>
        <v>0.546489627</v>
      </c>
      <c r="G20" s="181">
        <f>average(D20:F20)</f>
        <v>0.6546154041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0.5415399705</v>
      </c>
      <c r="E25" s="163">
        <f>'Ratios 2022'!D33</f>
        <v>0.5267396706</v>
      </c>
      <c r="F25" s="163">
        <f>'Ratios 2023'!D33</f>
        <v>0.4535400234</v>
      </c>
      <c r="G25" s="181">
        <f>average(D25:F25)</f>
        <v>0.5072732215</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0.1494523541</v>
      </c>
      <c r="E30" s="163">
        <f>'Ratios 2022'!D38</f>
        <v>0.1640823074</v>
      </c>
      <c r="F30" s="163">
        <f>'Ratios 2023'!D38</f>
        <v>0.1579094612</v>
      </c>
      <c r="G30" s="181">
        <f>average(D30:F30)</f>
        <v>0.1571480409</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0.8675671667</v>
      </c>
      <c r="E35" s="163">
        <f>'Ratios 2022'!E41</f>
        <v>0.8872121174</v>
      </c>
      <c r="F35" s="163">
        <f>'Ratios 2023'!E41</f>
        <v>0.8903558434</v>
      </c>
      <c r="G35" s="181">
        <f t="shared" ref="G35:G37" si="1">average(D35:F35)</f>
        <v>0.8817117092</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0.04658591755</v>
      </c>
      <c r="E36" s="163">
        <f>'Ratios 2022'!E42</f>
        <v>0.04685531178</v>
      </c>
      <c r="F36" s="163">
        <f>'Ratios 2023'!E42</f>
        <v>0.04510500256</v>
      </c>
      <c r="G36" s="181">
        <f t="shared" si="1"/>
        <v>0.0461820773</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0.08584691579</v>
      </c>
      <c r="E37" s="163">
        <f>'Ratios 2022'!E43</f>
        <v>0.06593257078</v>
      </c>
      <c r="F37" s="163">
        <f>'Ratios 2023'!E43</f>
        <v>0.06453915404</v>
      </c>
      <c r="G37" s="181">
        <f t="shared" si="1"/>
        <v>0.07210621354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12.92437889</v>
      </c>
      <c r="E42" s="166">
        <f>'Ratios 2022'!D49</f>
        <v>42.3611953</v>
      </c>
      <c r="F42" s="166">
        <f>'Ratios 2023'!D49</f>
        <v>12.36167969</v>
      </c>
      <c r="G42" s="183">
        <f>average(D42:F42)</f>
        <v>22.54908462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4.483496857</v>
      </c>
      <c r="E47" s="149">
        <f>'Ratios 2022'!D54</f>
        <v>5.604681624</v>
      </c>
      <c r="F47" s="149">
        <f>'Ratios 2023'!D54</f>
        <v>3.669654609</v>
      </c>
      <c r="G47" s="177">
        <f>average(D47:F47)</f>
        <v>4.585944363</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BAT CONSERVATION INTERNATIONAL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BAT CONSERVATION INTERNATIONAL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3530519.0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5901473.0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9431992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314187.0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80027.0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394214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166765.0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3405.0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10887.0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10887</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10007263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BAT CONSERVATION INTERNATIONAL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40540</v>
      </c>
      <c r="D3" s="99">
        <v>40540.0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126255</v>
      </c>
      <c r="D5" s="99">
        <v>126255.0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1129791</v>
      </c>
      <c r="D7" s="99">
        <v>983643.0</v>
      </c>
      <c r="E7" s="99">
        <v>37916.0</v>
      </c>
      <c r="F7" s="99">
        <v>108232.0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2590679</v>
      </c>
      <c r="D9" s="99">
        <v>2255553.0</v>
      </c>
      <c r="E9" s="99">
        <v>86945.0</v>
      </c>
      <c r="F9" s="99">
        <v>248181.0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80644</v>
      </c>
      <c r="D10" s="99">
        <v>70212.0</v>
      </c>
      <c r="E10" s="99">
        <v>2706.0</v>
      </c>
      <c r="F10" s="99">
        <v>7726.0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475389</v>
      </c>
      <c r="D11" s="99">
        <v>413894.0</v>
      </c>
      <c r="E11" s="99">
        <v>15954.0</v>
      </c>
      <c r="F11" s="99">
        <v>45541.0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327118</v>
      </c>
      <c r="D12" s="99">
        <v>284803.0</v>
      </c>
      <c r="E12" s="99">
        <v>10978.0</v>
      </c>
      <c r="F12" s="99">
        <v>31337.0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16420</v>
      </c>
      <c r="D15" s="99">
        <v>0.0</v>
      </c>
      <c r="E15" s="99">
        <v>16420.0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88760</v>
      </c>
      <c r="D16" s="99">
        <v>0.0</v>
      </c>
      <c r="E16" s="99">
        <v>88760.0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5000</v>
      </c>
      <c r="D19" s="99">
        <v>0.0</v>
      </c>
      <c r="E19" s="99">
        <v>5000.0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1680248</v>
      </c>
      <c r="D20" s="99">
        <v>1510258.0</v>
      </c>
      <c r="E20" s="99">
        <v>50586.0</v>
      </c>
      <c r="F20" s="99">
        <v>119404.0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34200</v>
      </c>
      <c r="D21" s="99">
        <v>28250.0</v>
      </c>
      <c r="E21" s="99">
        <v>1898.0</v>
      </c>
      <c r="F21" s="99">
        <v>4052.0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186279</v>
      </c>
      <c r="D23" s="99">
        <v>153868.0</v>
      </c>
      <c r="E23" s="99">
        <v>10340.0</v>
      </c>
      <c r="F23" s="99">
        <v>22071.0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130627</v>
      </c>
      <c r="D25" s="99">
        <v>107878.0</v>
      </c>
      <c r="E25" s="99">
        <v>15278.0</v>
      </c>
      <c r="F25" s="99">
        <v>7471.0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669926</v>
      </c>
      <c r="D26" s="99">
        <v>649608.0</v>
      </c>
      <c r="E26" s="99">
        <v>7526.0</v>
      </c>
      <c r="F26" s="99">
        <v>12792.0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67938</v>
      </c>
      <c r="D31" s="99">
        <v>67317.0</v>
      </c>
      <c r="E31" s="99">
        <v>453.0</v>
      </c>
      <c r="F31" s="99">
        <v>168.0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50314</v>
      </c>
      <c r="D32" s="99">
        <v>41560.0</v>
      </c>
      <c r="E32" s="99">
        <v>2793.0</v>
      </c>
      <c r="F32" s="99">
        <v>5961.0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443488</v>
      </c>
      <c r="D34" s="99">
        <v>366326.0</v>
      </c>
      <c r="E34" s="99">
        <v>24616.0</v>
      </c>
      <c r="F34" s="99">
        <v>52546.0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110336</v>
      </c>
      <c r="D35" s="99">
        <v>81496.0</v>
      </c>
      <c r="E35" s="99">
        <v>6035.0</v>
      </c>
      <c r="F35" s="99">
        <v>22805.0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57235</v>
      </c>
      <c r="D36" s="99">
        <v>37910.0</v>
      </c>
      <c r="E36" s="99">
        <v>13.0</v>
      </c>
      <c r="F36" s="99">
        <v>19312.0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42793</v>
      </c>
      <c r="D37" s="99">
        <v>35348.0</v>
      </c>
      <c r="E37" s="99">
        <v>2375.0</v>
      </c>
      <c r="F37" s="99">
        <v>5070.0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147001</v>
      </c>
      <c r="D38" s="99">
        <v>120453.0</v>
      </c>
      <c r="E38" s="99">
        <v>9434.0</v>
      </c>
      <c r="F38" s="99">
        <v>17114.0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8500981</v>
      </c>
      <c r="D40" s="104">
        <f t="shared" si="2"/>
        <v>7375172</v>
      </c>
      <c r="E40" s="104">
        <f t="shared" si="2"/>
        <v>396026</v>
      </c>
      <c r="F40" s="104">
        <f t="shared" si="2"/>
        <v>729783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BAT CONSERVATION INTERNATIONAL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3578824.0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995518.0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298291.0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7848083.0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991332.0</v>
      </c>
      <c r="E12" s="109">
        <f>D11-D12</f>
        <v>6856751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20890.0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4084909.0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15835183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864341.0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222452.0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1086793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3960782.0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1.0787608E7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14748390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15835183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BAT CONSERVATION INTERNATIONAL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8500981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67938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8433043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702753.5833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3578824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5.092573108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3960782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8500981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708415.0833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5.591046963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4105799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8500981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708415.0833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5.79575322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10.88832633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5901473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10007263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0.5897189871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3720470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883151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4603621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8500981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0.5415399705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556033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3720470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0.1494523541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7375172</v>
      </c>
      <c r="E41" s="165">
        <f t="shared" ref="E41:E44" si="1">D41/$D$44</f>
        <v>0.8675671667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396026</v>
      </c>
      <c r="E42" s="165">
        <f t="shared" si="1"/>
        <v>0.04658591755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729783</v>
      </c>
      <c r="E43" s="165">
        <f t="shared" si="1"/>
        <v>0.08584691579</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8500981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9431992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729783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12.92437889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4872633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1086793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4.483496857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15835183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BAT CONSERVATION INTERNATIONAL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4326065.0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2.6424435E7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30750500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311019.0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49026.0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300.0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360345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760316.0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4385.0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8043.0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8043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8043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43954.0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43954</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31927543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4"/>
  <legacy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BAT CONSERVATION INTERNATIONAL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26825</v>
      </c>
      <c r="D3" s="99">
        <v>26825.0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136890</v>
      </c>
      <c r="D5" s="99">
        <v>136890.0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1204778</v>
      </c>
      <c r="D7" s="99">
        <v>1074750.0</v>
      </c>
      <c r="E7" s="99">
        <v>42932.0</v>
      </c>
      <c r="F7" s="99">
        <v>87096.0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3439958</v>
      </c>
      <c r="D9" s="99">
        <v>3068695.0</v>
      </c>
      <c r="E9" s="99">
        <v>122582.0</v>
      </c>
      <c r="F9" s="99">
        <v>248681.0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112402</v>
      </c>
      <c r="D10" s="99">
        <v>100271.0</v>
      </c>
      <c r="E10" s="99">
        <v>4005.0</v>
      </c>
      <c r="F10" s="99">
        <v>8126.0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649717</v>
      </c>
      <c r="D11" s="99">
        <v>579596.0</v>
      </c>
      <c r="E11" s="99">
        <v>23152.0</v>
      </c>
      <c r="F11" s="99">
        <v>46969.0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392504</v>
      </c>
      <c r="D12" s="99">
        <v>350142.0</v>
      </c>
      <c r="E12" s="99">
        <v>13987.0</v>
      </c>
      <c r="F12" s="99">
        <v>28375.0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7974</v>
      </c>
      <c r="D15" s="99">
        <v>0.0</v>
      </c>
      <c r="E15" s="99">
        <v>7974.0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113101</v>
      </c>
      <c r="D16" s="99">
        <v>0.0</v>
      </c>
      <c r="E16" s="99">
        <v>113101.0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2266262</v>
      </c>
      <c r="D20" s="99">
        <v>2155142.0</v>
      </c>
      <c r="E20" s="99">
        <v>42298.0</v>
      </c>
      <c r="F20" s="99">
        <v>68822.0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194422</v>
      </c>
      <c r="D21" s="99">
        <v>157282.0</v>
      </c>
      <c r="E21" s="99">
        <v>11335.0</v>
      </c>
      <c r="F21" s="99">
        <v>25805.0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259458</v>
      </c>
      <c r="D23" s="99">
        <v>209894.0</v>
      </c>
      <c r="E23" s="99">
        <v>15127.0</v>
      </c>
      <c r="F23" s="99">
        <v>34437.0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149781</v>
      </c>
      <c r="D25" s="99">
        <v>122921.0</v>
      </c>
      <c r="E25" s="99">
        <v>19186.0</v>
      </c>
      <c r="F25" s="99">
        <v>7674.0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1158875</v>
      </c>
      <c r="D26" s="99">
        <v>1061908.0</v>
      </c>
      <c r="E26" s="99">
        <v>58208.0</v>
      </c>
      <c r="F26" s="99">
        <v>38759.0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84116</v>
      </c>
      <c r="D31" s="99">
        <v>83839.0</v>
      </c>
      <c r="E31" s="99">
        <v>214.0</v>
      </c>
      <c r="F31" s="99">
        <v>63.0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66327</v>
      </c>
      <c r="D32" s="99">
        <v>53657.0</v>
      </c>
      <c r="E32" s="99">
        <v>3867.0</v>
      </c>
      <c r="F32" s="99">
        <v>8803.0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384009</v>
      </c>
      <c r="D34" s="99">
        <v>310654.0</v>
      </c>
      <c r="E34" s="99">
        <v>22387.0</v>
      </c>
      <c r="F34" s="99">
        <v>50968.0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116765</v>
      </c>
      <c r="D35" s="99">
        <v>90248.0</v>
      </c>
      <c r="E35" s="99">
        <v>4064.0</v>
      </c>
      <c r="F35" s="99">
        <v>22453.0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55939</v>
      </c>
      <c r="D36" s="99">
        <v>32155.0</v>
      </c>
      <c r="E36" s="99">
        <v>210.0</v>
      </c>
      <c r="F36" s="99">
        <v>23574.0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47750</v>
      </c>
      <c r="D37" s="99">
        <v>38628.0</v>
      </c>
      <c r="E37" s="99">
        <v>2784.0</v>
      </c>
      <c r="F37" s="99">
        <v>6338.0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142062</v>
      </c>
      <c r="D38" s="99">
        <v>114633.0</v>
      </c>
      <c r="E38" s="99">
        <v>8460.0</v>
      </c>
      <c r="F38" s="99">
        <v>18969.0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11009915</v>
      </c>
      <c r="D40" s="104">
        <f t="shared" si="2"/>
        <v>9768130</v>
      </c>
      <c r="E40" s="104">
        <f t="shared" si="2"/>
        <v>515873</v>
      </c>
      <c r="F40" s="104">
        <f t="shared" si="2"/>
        <v>725912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BAT CONSERVATION INTERNATIONAL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4734330.0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1061400.0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147721.0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7984974.0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1075448.0</v>
      </c>
      <c r="E12" s="109">
        <f>D11-D12</f>
        <v>6909526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1.712191E7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6771309.0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36746196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1035437.0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25007.0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1060444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7779208.0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2.7906544E7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35685752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36746196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