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<sst xmlns="http://schemas.openxmlformats.org/spreadsheetml/2006/main" count="869" uniqueCount="248">
  <si>
    <t>CAMP TWIN LAKES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</si>
  <si>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</si>
  <si>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</si>
  <si>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</si>
  <si>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</si>
  <si>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</si>
  <si>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</si>
  <si>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</si>
  <si>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</si>
  <si>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</si>
  <si>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</si>
  <si>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</si>
  <si>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</si>
  <si>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</si>
  <si>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</si>
  <si>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</si>
  <si>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</si>
  <si>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</si>
  <si>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</si>
  <si>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</si>
  <si>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</si>
  <si>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</si>
  <si>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</si>
  <si>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</si>
  <si>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</si>
  <si>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</si>
  <si>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</si>
  <si>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</si>
  <si>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</si>
  <si>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</si>
  <si>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</si>
  <si>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</si>
  <si>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</si>
  <si>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</si>
  <si>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</si>
  <si>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</si>
  <si>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</si>
  <si>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</si>
  <si>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</si>
  <si>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</si>
  <si>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</si>
  <si>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</si>
  <si>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</si>
  <si>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</si>
  <si>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</si>
  <si>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</si>
  <si>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</si>
  <si>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</si>
  <si>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</si>
  <si>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</si>
  <si>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</si>
  <si>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</si>
  <si>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</si>
  <si>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</si>
  <si>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</si>
  <si>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</si>
  <si>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</si>
  <si>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</si>
  <si>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</si>
  <si>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</si>
  <si>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</si>
  <si>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</si>
  <si>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</si>
  <si>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</si>
  <si>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SUMMER CAMP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</si>
  <si>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</si>
  <si>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</si>
  <si>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</si>
  <si>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</si>
  <si>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</si>
  <si>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</si>
  <si>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</si>
  <si>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</si>
  <si>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</si>
  <si>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</si>
  <si>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</si>
  <si>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</si>
  <si>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</si>
  <si>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</si>
  <si>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</si>
  <si>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</si>
  <si>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</si>
  <si>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</si>
  <si>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</si>
  <si>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</si>
  <si>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</si>
  <si>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</si>
  <si>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</si>
  <si>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</si>
  <si>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</si>
  <si>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</si>
  <si>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</si>
  <si>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</si>
  <si>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</si>
  <si>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</si>
  <si>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</si>
  <si>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</si>
  <si>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</si>
  <si>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</si>
  <si>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</si>
  <si>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</si>
  <si>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</si>
  <si>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</si>
  <si>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</si>
  <si>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</si>
  <si>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</si>
  <si>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</si>
  <si>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</si>
  <si>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</si>
  <si>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</si>
  <si>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</si>
  <si>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</si>
  <si>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</si>
  <si>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</si>
  <si>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</si>
  <si>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</si>
  <si>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</si>
  <si>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</si>
  <si>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</si>
  <si>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</si>
  <si>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</si>
  <si>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</si>
  <si>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</si>
  <si>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</si>
  <si>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</si>
  <si>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</si>
  <si>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</si>
  <si>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</si>
  <si>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</si>
  <si>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</si>
  <si>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</si>
  <si>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</si>
  <si>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</si>
  <si>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</si>
  <si>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FOOD</t>
  </si>
  <si>
    <t>REPAIRS AND MAINTENANCE</t>
  </si>
  <si>
    <t>PROGRAM SUPPLIES</t>
  </si>
  <si>
    <t>PROFESSIONAL DEVELOPMEN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</si>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</sst>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CAMP TWIN LAKES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7545573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564413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6981160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581763.3333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9101884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15.64533802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15360130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7545573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628797.75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24.42777507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7545573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628797.75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15.64533802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4903260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9392455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0.5220424266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3273555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573521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3847076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7545573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0.5098454418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345095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3273555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0.1054190322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239</v>
      </c>
      <c r="D41" s="75">
        <f>'Expenses 2022'!D40</f>
        <v>5954687</v>
      </c>
      <c r="E41" s="165">
        <f t="shared" ref="E41:E44" si="1">D41/$D$44</f>
        <v>0.7891629966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521631</v>
      </c>
      <c r="E42" s="165">
        <f t="shared" si="1"/>
        <v>0.06913073401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1069255</v>
      </c>
      <c r="E43" s="165">
        <f t="shared" si="1"/>
        <v>0.1417062694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7545573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6965086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1069255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6.51396159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11880678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6042944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1.966041386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46420346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CAMP TWIN LAKES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1843373.0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608925.0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249518.0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4958239.0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412812.0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7660055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3012261.0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3012261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62643.0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18350.0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15448.0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2902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2902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160977.0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-160977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10576884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CAMP TWIN LAKES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731793</v>
      </c>
      <c r="D7" s="99">
        <v>551265.0</v>
      </c>
      <c r="E7" s="99">
        <v>41374.0</v>
      </c>
      <c r="F7" s="99">
        <v>139154.0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3291576</v>
      </c>
      <c r="D9" s="99">
        <v>2536961.0</v>
      </c>
      <c r="E9" s="99">
        <v>174569.0</v>
      </c>
      <c r="F9" s="99">
        <v>580046.0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60949</v>
      </c>
      <c r="D10" s="99">
        <v>30791.0</v>
      </c>
      <c r="E10" s="99">
        <v>18447.0</v>
      </c>
      <c r="F10" s="99">
        <v>11711.0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357769</v>
      </c>
      <c r="D11" s="99">
        <v>180742.0</v>
      </c>
      <c r="E11" s="99">
        <v>108284.0</v>
      </c>
      <c r="F11" s="99">
        <v>68743.0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282162</v>
      </c>
      <c r="D12" s="99">
        <v>212536.0</v>
      </c>
      <c r="E12" s="99">
        <v>16257.0</v>
      </c>
      <c r="F12" s="99">
        <v>53369.0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5858</v>
      </c>
      <c r="D15" s="99">
        <v>3222.0</v>
      </c>
      <c r="E15" s="99">
        <v>1757.0</v>
      </c>
      <c r="F15" s="99">
        <v>879.0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30500</v>
      </c>
      <c r="D16" s="99">
        <v>16775.0</v>
      </c>
      <c r="E16" s="99">
        <v>9150.0</v>
      </c>
      <c r="F16" s="99">
        <v>4575.0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132590</v>
      </c>
      <c r="D20" s="99">
        <v>47143.0</v>
      </c>
      <c r="E20" s="99">
        <v>31069.0</v>
      </c>
      <c r="F20" s="99">
        <v>54378.0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5198</v>
      </c>
      <c r="D21" s="99">
        <v>0.0</v>
      </c>
      <c r="E21" s="99">
        <v>0.0</v>
      </c>
      <c r="F21" s="99">
        <v>5198.0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179795</v>
      </c>
      <c r="D22" s="99">
        <v>111587.0</v>
      </c>
      <c r="E22" s="99">
        <v>29328.0</v>
      </c>
      <c r="F22" s="99">
        <v>38880.0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943732</v>
      </c>
      <c r="D25" s="99">
        <v>869482.0</v>
      </c>
      <c r="E25" s="99">
        <v>26553.0</v>
      </c>
      <c r="F25" s="99">
        <v>47697.0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74374</v>
      </c>
      <c r="D26" s="99">
        <v>63466.0</v>
      </c>
      <c r="E26" s="99">
        <v>1657.0</v>
      </c>
      <c r="F26" s="99">
        <v>9251.0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2624</v>
      </c>
      <c r="D29" s="99">
        <v>0.0</v>
      </c>
      <c r="E29" s="99">
        <v>0.0</v>
      </c>
      <c r="F29" s="99">
        <v>2624.0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2221701</v>
      </c>
      <c r="D31" s="99">
        <v>1980958.0</v>
      </c>
      <c r="E31" s="99">
        <v>240743.0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168833</v>
      </c>
      <c r="D32" s="99">
        <v>135572.0</v>
      </c>
      <c r="E32" s="99">
        <v>33261.0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985091</v>
      </c>
      <c r="D34" s="99">
        <v>985091.0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583432</v>
      </c>
      <c r="D35" s="99">
        <v>576309.0</v>
      </c>
      <c r="E35" s="99">
        <v>4544.0</v>
      </c>
      <c r="F35" s="99">
        <v>2579.0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289162</v>
      </c>
      <c r="D36" s="99">
        <v>287691.0</v>
      </c>
      <c r="E36" s="99">
        <v>1471.0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37404</v>
      </c>
      <c r="D37" s="99">
        <v>27237.0</v>
      </c>
      <c r="E37" s="99">
        <v>3827.0</v>
      </c>
      <c r="F37" s="99">
        <v>6340.0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21320</v>
      </c>
      <c r="D38" s="99">
        <v>0.0</v>
      </c>
      <c r="E38" s="99">
        <v>0.0</v>
      </c>
      <c r="F38" s="99">
        <v>21320.0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10405863</v>
      </c>
      <c r="D40" s="104">
        <f t="shared" si="2"/>
        <v>8616828</v>
      </c>
      <c r="E40" s="104">
        <f t="shared" si="2"/>
        <v>742291</v>
      </c>
      <c r="F40" s="104">
        <f t="shared" si="2"/>
        <v>1046744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CAMP TWIN LAKES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4552616.0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770423.0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982844.0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144785.0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5.4649201E7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1.8514678E7</v>
      </c>
      <c r="E12" s="109">
        <f>D11-D12</f>
        <v>36134523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284735.0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42869926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957943.0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1386889.0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265445.0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2610277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3.9868344E7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391305.0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40259649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42869926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CAMP TWIN LAKES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10405863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2221701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8184162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682013.5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4552616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6.675257894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39868344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10405863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867155.25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45.97601641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10405863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867155.25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6.675257894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4958239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10576884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0.4687806919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4023369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700880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4724249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10405863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0.4539987697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418718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4023369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0.1040714883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2023'!D40</f>
        <v>8616828</v>
      </c>
      <c r="E41" s="165">
        <f t="shared" ref="E41:E44" si="1">D41/$D$44</f>
        <v>0.8280743269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742291</v>
      </c>
      <c r="E42" s="165">
        <f t="shared" si="1"/>
        <v>0.07133392012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1046744</v>
      </c>
      <c r="E43" s="165">
        <f t="shared" si="1"/>
        <v>0.1005917529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10405863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7660055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1046744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7.317983194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6450668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2344832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2.751014998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42869926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CAMP TWIN LAKES</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181</v>
      </c>
      <c r="D5" s="177">
        <f>'Ratios 2021'!D8</f>
        <v>39.38220179</v>
      </c>
      <c r="E5" s="177">
        <f>'Ratios 2022'!D8</f>
        <v>15.64533802</v>
      </c>
      <c r="F5" s="177">
        <f>'Ratios 2023'!D8</f>
        <v>6.675257894</v>
      </c>
      <c r="G5" s="177">
        <f>average(D5:F5)</f>
        <v>20.56759924</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189</v>
      </c>
      <c r="D10" s="149">
        <f>'Ratios 2021'!D14</f>
        <v>28.86337902</v>
      </c>
      <c r="E10" s="149">
        <f>'Ratios 2022'!D14</f>
        <v>24.42777507</v>
      </c>
      <c r="F10" s="149">
        <f>'Ratios 2023'!D14</f>
        <v>45.97601641</v>
      </c>
      <c r="G10" s="177">
        <f>average(D10:F10)</f>
        <v>33.08905683</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0.5277527718</v>
      </c>
      <c r="E20" s="163">
        <f>'Ratios 2022'!D26</f>
        <v>0.5220424266</v>
      </c>
      <c r="F20" s="163">
        <f>'Ratios 2023'!D26</f>
        <v>0.4687806919</v>
      </c>
      <c r="G20" s="181">
        <f>average(D20:F20)</f>
        <v>0.5061919635</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0.5302573505</v>
      </c>
      <c r="E25" s="163">
        <f>'Ratios 2022'!D33</f>
        <v>0.5098454418</v>
      </c>
      <c r="F25" s="163">
        <f>'Ratios 2023'!D33</f>
        <v>0.4539987697</v>
      </c>
      <c r="G25" s="181">
        <f>average(D25:F25)</f>
        <v>0.498033854</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0.110431461</v>
      </c>
      <c r="E30" s="163">
        <f>'Ratios 2022'!D38</f>
        <v>0.1054190322</v>
      </c>
      <c r="F30" s="163">
        <f>'Ratios 2023'!D38</f>
        <v>0.1040714883</v>
      </c>
      <c r="G30" s="181">
        <f>average(D30:F30)</f>
        <v>0.1066406605</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0.7784054239</v>
      </c>
      <c r="E35" s="163">
        <f>'Ratios 2022'!E41</f>
        <v>0.7891629966</v>
      </c>
      <c r="F35" s="163">
        <f>'Ratios 2023'!E41</f>
        <v>0.8280743269</v>
      </c>
      <c r="G35" s="181">
        <f t="shared" ref="G35:G37" si="1">average(D35:F35)</f>
        <v>0.7985475825</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0.07930900662</v>
      </c>
      <c r="E36" s="163">
        <f>'Ratios 2022'!E42</f>
        <v>0.06913073401</v>
      </c>
      <c r="F36" s="163">
        <f>'Ratios 2023'!E42</f>
        <v>0.07133392012</v>
      </c>
      <c r="G36" s="181">
        <f t="shared" si="1"/>
        <v>0.07325788691</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0.1422855695</v>
      </c>
      <c r="E37" s="163">
        <f>'Ratios 2022'!E43</f>
        <v>0.1417062694</v>
      </c>
      <c r="F37" s="163">
        <f>'Ratios 2023'!E43</f>
        <v>0.1005917529</v>
      </c>
      <c r="G37" s="181">
        <f t="shared" si="1"/>
        <v>0.1281945306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7.425826961</v>
      </c>
      <c r="E42" s="166">
        <f>'Ratios 2022'!D49</f>
        <v>6.51396159</v>
      </c>
      <c r="F42" s="166">
        <f>'Ratios 2023'!D49</f>
        <v>7.317983194</v>
      </c>
      <c r="G42" s="183">
        <f>average(D42:F42)</f>
        <v>7.085923915</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8.882724963</v>
      </c>
      <c r="E47" s="149">
        <f>'Ratios 2022'!D54</f>
        <v>1.966041386</v>
      </c>
      <c r="F47" s="149">
        <f>'Ratios 2023'!D54</f>
        <v>2.751014998</v>
      </c>
      <c r="G47" s="177">
        <f>average(D47:F47)</f>
        <v>4.533260449</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CAMP TWIN LAKES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CAMP TWIN LAKES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1844743.0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543489.0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4107874.0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201191.0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6496106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1412650.0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1412650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1400.0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-1400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-1400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125192.0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-125192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7783709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CAMP TWIN LAKES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668452</v>
      </c>
      <c r="D7" s="99">
        <v>473067.0</v>
      </c>
      <c r="E7" s="99">
        <v>54069.0</v>
      </c>
      <c r="F7" s="99">
        <v>141316.0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2113862</v>
      </c>
      <c r="D9" s="99">
        <v>1495992.0</v>
      </c>
      <c r="E9" s="99">
        <v>170982.0</v>
      </c>
      <c r="F9" s="99">
        <v>446888.0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49291</v>
      </c>
      <c r="D10" s="99">
        <v>34901.0</v>
      </c>
      <c r="E10" s="99">
        <v>3982.0</v>
      </c>
      <c r="F10" s="99">
        <v>10408.0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257964</v>
      </c>
      <c r="D11" s="99">
        <v>161369.0</v>
      </c>
      <c r="E11" s="99">
        <v>48390.0</v>
      </c>
      <c r="F11" s="99">
        <v>48205.0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170555</v>
      </c>
      <c r="D12" s="99">
        <v>120702.0</v>
      </c>
      <c r="E12" s="99">
        <v>13796.0</v>
      </c>
      <c r="F12" s="99">
        <v>36057.0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97933</v>
      </c>
      <c r="D20" s="99">
        <v>56934.0</v>
      </c>
      <c r="E20" s="99">
        <v>25090.0</v>
      </c>
      <c r="F20" s="99">
        <v>15909.0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2007</v>
      </c>
      <c r="D21" s="99">
        <v>2007.0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365925</v>
      </c>
      <c r="D22" s="99">
        <v>123431.0</v>
      </c>
      <c r="E22" s="99">
        <v>124903.0</v>
      </c>
      <c r="F22" s="99">
        <v>117591.0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690888</v>
      </c>
      <c r="D25" s="99">
        <v>630605.0</v>
      </c>
      <c r="E25" s="99">
        <v>17951.0</v>
      </c>
      <c r="F25" s="99">
        <v>42332.0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41083</v>
      </c>
      <c r="D26" s="99">
        <v>30876.0</v>
      </c>
      <c r="E26" s="99">
        <v>641.0</v>
      </c>
      <c r="F26" s="99">
        <v>9566.0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612747</v>
      </c>
      <c r="D31" s="99">
        <v>606620.0</v>
      </c>
      <c r="E31" s="99">
        <v>6127.0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140945</v>
      </c>
      <c r="D32" s="99">
        <v>122155.0</v>
      </c>
      <c r="E32" s="99">
        <v>18790.0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459038</v>
      </c>
      <c r="D34" s="99">
        <v>458720.0</v>
      </c>
      <c r="E34" s="99">
        <v>318.0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263140</v>
      </c>
      <c r="D35" s="99">
        <v>263033.0</v>
      </c>
      <c r="E35" s="99">
        <v>78.0</v>
      </c>
      <c r="F35" s="99">
        <v>29.0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191484</v>
      </c>
      <c r="D36" s="99">
        <v>188481.0</v>
      </c>
      <c r="E36" s="99">
        <v>503.0</v>
      </c>
      <c r="F36" s="99">
        <v>2500.0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22878</v>
      </c>
      <c r="D37" s="99">
        <v>16893.0</v>
      </c>
      <c r="E37" s="99">
        <v>1987.0</v>
      </c>
      <c r="F37" s="99">
        <v>3998.0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6148192</v>
      </c>
      <c r="D40" s="104">
        <f t="shared" si="2"/>
        <v>4785786</v>
      </c>
      <c r="E40" s="104">
        <f t="shared" si="2"/>
        <v>487607</v>
      </c>
      <c r="F40" s="104">
        <f t="shared" si="2"/>
        <v>874799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CAMP TWIN LAKES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1.8166501E7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6561870.0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466506.0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75303.0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3.1559468E7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1.57492E7</v>
      </c>
      <c r="E12" s="109">
        <f>D11-D12</f>
        <v>15810268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6140.0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41086588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2172905.0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671963.0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2844868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1.4788133E7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2.3453587E7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38241720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41086588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CAMP TWIN LAKES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6148192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612747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5535445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461287.0833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18166501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39.38220179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14788133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6148192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512349.3333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28.86337902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6148192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512349.3333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39.38220179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4107874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7783709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0.5277527718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2782314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477810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3260124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6148192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0.5302573505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307255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2782314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0.110431461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4785786</v>
      </c>
      <c r="E41" s="165">
        <f t="shared" ref="E41:E44" si="1">D41/$D$44</f>
        <v>0.7784054239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487607</v>
      </c>
      <c r="E42" s="165">
        <f t="shared" si="1"/>
        <v>0.07930900662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874799</v>
      </c>
      <c r="E43" s="165">
        <f t="shared" si="1"/>
        <v>0.1422855695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6148192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6496106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874799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7.425826961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25270180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2844868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8.882724963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41086588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CAMP TWIN LAKES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1860596.0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201230.0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4903260.0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924385.0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6965086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2497956.0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2497956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59885.0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43185.0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44107.0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-922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-922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129550.0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-129550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9392455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CAMP TWIN LAKES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642790</v>
      </c>
      <c r="D7" s="99">
        <v>459459.0</v>
      </c>
      <c r="E7" s="99">
        <v>36835.0</v>
      </c>
      <c r="F7" s="99">
        <v>146496.0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2630765</v>
      </c>
      <c r="D9" s="99">
        <v>1937834.0</v>
      </c>
      <c r="E9" s="99">
        <v>139224.0</v>
      </c>
      <c r="F9" s="99">
        <v>553707.0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56792</v>
      </c>
      <c r="D10" s="99">
        <v>26496.0</v>
      </c>
      <c r="E10" s="99">
        <v>13962.0</v>
      </c>
      <c r="F10" s="99">
        <v>16334.0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288303</v>
      </c>
      <c r="D11" s="99">
        <v>135984.0</v>
      </c>
      <c r="E11" s="99">
        <v>84006.0</v>
      </c>
      <c r="F11" s="99">
        <v>68313.0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228426</v>
      </c>
      <c r="D12" s="99">
        <v>163276.0</v>
      </c>
      <c r="E12" s="99">
        <v>13090.0</v>
      </c>
      <c r="F12" s="99">
        <v>52060.0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25070</v>
      </c>
      <c r="D16" s="99">
        <v>0.0</v>
      </c>
      <c r="E16" s="99">
        <v>25070.0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313454</v>
      </c>
      <c r="D20" s="99">
        <v>138832.0</v>
      </c>
      <c r="E20" s="99">
        <v>62272.0</v>
      </c>
      <c r="F20" s="99">
        <v>112350.0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4334</v>
      </c>
      <c r="D21" s="99">
        <v>0.0</v>
      </c>
      <c r="E21" s="99">
        <v>0.0</v>
      </c>
      <c r="F21" s="99">
        <v>4334.0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259546</v>
      </c>
      <c r="D22" s="99">
        <v>115170.0</v>
      </c>
      <c r="E22" s="99">
        <v>90533.0</v>
      </c>
      <c r="F22" s="99">
        <v>53843.0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789485</v>
      </c>
      <c r="D25" s="99">
        <v>717507.0</v>
      </c>
      <c r="E25" s="99">
        <v>27288.0</v>
      </c>
      <c r="F25" s="99">
        <v>44690.0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85555</v>
      </c>
      <c r="D26" s="99">
        <v>70667.0</v>
      </c>
      <c r="E26" s="99">
        <v>3134.0</v>
      </c>
      <c r="F26" s="99">
        <v>11754.0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564413</v>
      </c>
      <c r="D31" s="99">
        <v>558769.0</v>
      </c>
      <c r="E31" s="99">
        <v>5644.0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130535</v>
      </c>
      <c r="D32" s="99">
        <v>111745.0</v>
      </c>
      <c r="E32" s="99">
        <v>18790.0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706495</v>
      </c>
      <c r="D34" s="99">
        <v>706495.0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518383</v>
      </c>
      <c r="D35" s="99">
        <v>518125.0</v>
      </c>
      <c r="E35" s="99">
        <v>258.0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260310</v>
      </c>
      <c r="D36" s="99">
        <v>260206.0</v>
      </c>
      <c r="E36" s="99">
        <v>81.0</v>
      </c>
      <c r="F36" s="99">
        <v>23.0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40917</v>
      </c>
      <c r="D37" s="99">
        <v>34122.0</v>
      </c>
      <c r="E37" s="99">
        <v>1444.0</v>
      </c>
      <c r="F37" s="99">
        <v>5351.0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7545573</v>
      </c>
      <c r="D40" s="104">
        <f t="shared" si="2"/>
        <v>5954687</v>
      </c>
      <c r="E40" s="104">
        <f t="shared" si="2"/>
        <v>521631</v>
      </c>
      <c r="F40" s="104">
        <f t="shared" si="2"/>
        <v>1069255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CAMP TWIN LAKES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9101884.0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1873438.0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864384.0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40972.0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5.0548909E7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1.6313613E7</v>
      </c>
      <c r="E12" s="109">
        <f>D11-D12</f>
        <v>34235296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304372.0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46420346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4719684.0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1323260.0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288775.0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6331719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1.536013E7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2.4728497E7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40088627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46420346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