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<sst xmlns="http://schemas.openxmlformats.org/spreadsheetml/2006/main" count="867" uniqueCount="251">
  <si>
    <t>CARPENTER'S SHELTER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</si>
  <si>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</si>
  <si>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</si>
  <si>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</si>
  <si>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</si>
  <si>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</si>
  <si>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</si>
  <si>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</si>
  <si>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</si>
  <si>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</si>
  <si>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</si>
  <si>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</si>
  <si>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</si>
  <si>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</si>
  <si>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</si>
  <si>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</si>
  <si>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</si>
  <si>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</si>
  <si>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</si>
  <si>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</si>
  <si>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</si>
  <si>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</si>
  <si>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</si>
  <si>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</si>
  <si>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</si>
  <si>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</si>
  <si>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</si>
  <si>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</si>
  <si>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</si>
  <si>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</si>
  <si>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</si>
  <si>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</si>
  <si>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</si>
  <si>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</si>
  <si>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</si>
  <si>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</si>
  <si>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</si>
  <si>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</si>
  <si>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</si>
  <si>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</si>
  <si>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</si>
  <si>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</si>
  <si>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</si>
  <si>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</si>
  <si>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</si>
  <si>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</si>
  <si>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</si>
  <si>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</si>
  <si>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</si>
  <si>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</si>
  <si>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</si>
  <si>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</si>
  <si>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</si>
  <si>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</si>
  <si>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</si>
  <si>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</si>
  <si>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</si>
  <si>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</si>
  <si>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</si>
  <si>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</si>
  <si>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</si>
  <si>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</si>
  <si>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</si>
  <si>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</si>
  <si>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</si>
  <si>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</si>
  <si>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</si>
  <si>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</si>
  <si>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</si>
  <si>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</si>
  <si>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</si>
  <si>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</si>
  <si>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</si>
  <si>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</si>
  <si>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</si>
  <si>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</si>
  <si>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</si>
  <si>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</si>
  <si>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</si>
  <si>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</si>
  <si>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</si>
  <si>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</si>
  <si>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</si>
  <si>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</si>
  <si>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</si>
  <si>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</si>
  <si>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</si>
  <si>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</si>
  <si>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</si>
  <si>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</si>
  <si>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</si>
  <si>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</si>
  <si>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</si>
  <si>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</si>
  <si>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</si>
  <si>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</si>
  <si>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</si>
  <si>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</si>
  <si>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</si>
  <si>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</si>
  <si>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</si>
  <si>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</si>
  <si>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</si>
  <si>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</si>
  <si>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</si>
  <si>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</si>
  <si>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</si>
  <si>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</si>
  <si>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</si>
  <si>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</si>
  <si>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</si>
  <si>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</si>
  <si>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</si>
  <si>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</si>
  <si>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</si>
  <si>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</si>
  <si>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</si>
  <si>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</si>
  <si>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</si>
  <si>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</si>
  <si>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</si>
  <si>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</si>
  <si>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</si>
  <si>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</si>
  <si>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</si>
  <si>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</si>
  <si>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</si>
  <si>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</si>
  <si>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</si>
  <si>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</si>
  <si>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</si>
  <si>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</si>
  <si>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</si>
  <si>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FUNDRAISING EXPENSES</t>
  </si>
  <si>
    <t>DUES/FEES/SUBSCRIPTIONS</t>
  </si>
  <si>
    <t>RESIDENT ACTIVITIES</t>
  </si>
  <si>
    <t>CLIENT FOOD/SUPPLIES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</si>
  <si>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</si>
  <si>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</si>
  <si>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</si>
  <si>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</si>
  <si>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</si>
  <si>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</si>
  <si>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</si>
  <si>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</si>
  <si>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</si>
  <si>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</si>
  <si>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</si>
  <si>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</si>
  <si>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</si>
  <si>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</si>
  <si>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</si>
  <si>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</si>
  <si>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</si>
  <si>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</si>
  <si>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</si>
  <si>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</si>
  <si>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</si>
  <si>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</si>
  <si>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</si>
  <si>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</si>
  <si>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</si>
  <si>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</si>
  <si>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</si>
  <si>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</si>
  <si>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</si>
  <si>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</si>
  <si>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</si>
  <si>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</si>
  <si>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</si>
  <si>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</si>
  <si>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</si>
  <si>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</si>
  <si>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</si>
  <si>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</si>
  <si>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</si>
  <si>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</si>
  <si>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</si>
  <si>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</si>
  <si>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</si>
  <si>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</si>
  <si>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</si>
  <si>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</si>
  <si>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</si>
  <si>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</si>
  <si>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</si>
  <si>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</si>
  <si>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</si>
  <si>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</si>
  <si>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</si>
  <si>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</si>
  <si>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</si>
  <si>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</si>
  <si>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</si>
  <si>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</si>
  <si>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</si>
  <si>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</si>
  <si>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</si>
  <si>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</si>
  <si>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</si>
  <si>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</si>
  <si>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</si>
  <si>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</si>
  <si>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</si>
  <si>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</si>
  <si>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</si>
  <si>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</si>
  <si>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</si>
  <si>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</si>
  <si>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</si>
  <si>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</si>
  <si>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</si>
  <si>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</si>
  <si>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</si>
  <si>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</si>
  <si>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</si>
  <si>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</si>
  <si>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</si>
  <si>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</si>
  <si>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</si>
  <si>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</si>
  <si>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</si>
  <si>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</si>
  <si>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</si>
  <si>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</si>
  <si>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</si>
  <si>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</si>
  <si>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</si>
  <si>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</si>
  <si>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</si>
  <si>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</si>
  <si>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</si>
  <si>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</si>
  <si>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</si>
  <si>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</si>
  <si>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</si>
  <si>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</si>
  <si>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</si>
  <si>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MISCELLANEOUS</t>
  </si>
  <si>
    <t>FUNDRAISING EXPENSE</t>
  </si>
  <si>
    <t>DUES, FEES, AND SUBSCRI</t>
  </si>
  <si>
    <t>CLIENT FOOD AND SUPPLIE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</si>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</sst>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0" fillId="0" fontId="2" numFmtId="3" xfId="0" applyAlignment="1" applyFont="1" applyNumberFormat="1">
      <alignment readingOrder="0"/>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CARPENTER'S SHELTER</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4917020</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223039</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4693981</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391165.0833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354594</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0.9065072909</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10529156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4917020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409751.6667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25.69643239</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6592591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4917020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409751.6667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16.08923535</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16.99574264</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2188375</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4538480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0.4821823606</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2179674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392218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2571892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4917020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0.5230590886</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223527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2179674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0.1025506567</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242</v>
      </c>
      <c r="D41" s="75">
        <f>'Expenses 2023'!D40</f>
        <v>3879148</v>
      </c>
      <c r="E41" s="164">
        <f t="shared" ref="E41:E44" si="1">D41/$D$44</f>
        <v>0.7889225588</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337710</v>
      </c>
      <c r="E42" s="164">
        <f t="shared" si="1"/>
        <v>0.06868184388</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700162</v>
      </c>
      <c r="E43" s="164">
        <f t="shared" si="1"/>
        <v>0.1423955973</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4917020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4296818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700162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6.136891177</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839085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94936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8.838427994</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12398255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CARPENTER'S SHELTER</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44141.0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2853544.0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2467667.0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349690.0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5365352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215552.0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243</v>
      </c>
      <c r="D26" s="50">
        <v>354692.0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180616.0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174076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174076</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5754980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175">
        <v>35648.0</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1662259</v>
      </c>
      <c r="D4" s="99">
        <v>1662259.0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168826</v>
      </c>
      <c r="D7" s="99">
        <v>50648.0</v>
      </c>
      <c r="E7" s="99">
        <v>59089.0</v>
      </c>
      <c r="F7" s="99">
        <v>59089.0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2313385</v>
      </c>
      <c r="D9" s="99">
        <v>1903323.0</v>
      </c>
      <c r="E9" s="99">
        <v>128672.0</v>
      </c>
      <c r="F9" s="99">
        <v>281390.0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18840</v>
      </c>
      <c r="D10" s="99">
        <v>14831.0</v>
      </c>
      <c r="E10" s="99">
        <v>1425.0</v>
      </c>
      <c r="F10" s="99">
        <v>2584.0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302870</v>
      </c>
      <c r="D11" s="99">
        <v>238416.0</v>
      </c>
      <c r="E11" s="99">
        <v>22910.0</v>
      </c>
      <c r="F11" s="99">
        <v>41544.0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191770</v>
      </c>
      <c r="D12" s="99">
        <v>150959.0</v>
      </c>
      <c r="E12" s="99">
        <v>14506.0</v>
      </c>
      <c r="F12" s="99">
        <v>26305.0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98737</v>
      </c>
      <c r="D16" s="99">
        <v>29369.0</v>
      </c>
      <c r="E16" s="99">
        <v>64643.0</v>
      </c>
      <c r="F16" s="99">
        <v>4725.0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213850</v>
      </c>
      <c r="D18" s="99">
        <v>0.0</v>
      </c>
      <c r="E18" s="99">
        <v>0.0</v>
      </c>
      <c r="F18" s="99">
        <v>213850.0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19638</v>
      </c>
      <c r="D19" s="99">
        <v>0.0</v>
      </c>
      <c r="E19" s="99">
        <v>19638.0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59732</v>
      </c>
      <c r="D20" s="99">
        <v>17767.0</v>
      </c>
      <c r="E20" s="99">
        <v>39106.0</v>
      </c>
      <c r="F20" s="99">
        <v>2859.0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34975</v>
      </c>
      <c r="D22" s="99">
        <v>25939.0</v>
      </c>
      <c r="E22" s="99">
        <v>8344.0</v>
      </c>
      <c r="F22" s="99">
        <v>692.0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72927</v>
      </c>
      <c r="D23" s="99">
        <v>25548.0</v>
      </c>
      <c r="E23" s="99">
        <v>44309.0</v>
      </c>
      <c r="F23" s="99">
        <v>3070.0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224368</v>
      </c>
      <c r="D25" s="99">
        <v>205772.0</v>
      </c>
      <c r="E25" s="99">
        <v>11914.0</v>
      </c>
      <c r="F25" s="99">
        <v>6682.0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20915</v>
      </c>
      <c r="D26" s="99">
        <v>20175.0</v>
      </c>
      <c r="E26" s="99">
        <v>740.0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3628</v>
      </c>
      <c r="D28" s="99">
        <v>2943.0</v>
      </c>
      <c r="E28" s="99">
        <v>685.0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213513</v>
      </c>
      <c r="D31" s="99">
        <v>195817.0</v>
      </c>
      <c r="E31" s="99">
        <v>11337.0</v>
      </c>
      <c r="F31" s="99">
        <v>6359.0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76273</v>
      </c>
      <c r="D32" s="99">
        <v>33671.0</v>
      </c>
      <c r="E32" s="99">
        <v>42602.0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239</v>
      </c>
      <c r="C34" s="98">
        <f t="shared" si="1"/>
        <v>136578</v>
      </c>
      <c r="D34" s="99">
        <v>0.0</v>
      </c>
      <c r="E34" s="99">
        <v>0.0</v>
      </c>
      <c r="F34" s="99">
        <v>136578.0</v>
      </c>
      <c r="G34" s="43"/>
      <c r="H34" s="43"/>
      <c r="I34" s="43"/>
      <c r="J34" s="43"/>
      <c r="K34" s="43"/>
      <c r="L34" s="43"/>
      <c r="M34" s="43"/>
      <c r="N34" s="43"/>
      <c r="O34" s="43"/>
      <c r="P34" s="43"/>
      <c r="Q34" s="43"/>
      <c r="R34" s="43"/>
      <c r="S34" s="43"/>
      <c r="T34" s="43"/>
      <c r="U34" s="43"/>
      <c r="V34" s="43"/>
      <c r="W34" s="43"/>
      <c r="X34" s="43"/>
      <c r="Y34" s="43"/>
      <c r="Z34" s="43"/>
    </row>
    <row r="35">
      <c r="A35" s="45" t="s">
        <v>48</v>
      </c>
      <c r="B35" s="102" t="s">
        <v>240</v>
      </c>
      <c r="C35" s="98">
        <f t="shared" si="1"/>
        <v>126430</v>
      </c>
      <c r="D35" s="99">
        <v>71304.0</v>
      </c>
      <c r="E35" s="99">
        <v>29704.0</v>
      </c>
      <c r="F35" s="99">
        <v>25422.0</v>
      </c>
      <c r="G35" s="43"/>
      <c r="H35" s="43"/>
      <c r="I35" s="43"/>
      <c r="J35" s="43"/>
      <c r="K35" s="43"/>
      <c r="L35" s="43"/>
      <c r="M35" s="43"/>
      <c r="N35" s="43"/>
      <c r="O35" s="43"/>
      <c r="P35" s="43"/>
      <c r="Q35" s="43"/>
      <c r="R35" s="43"/>
      <c r="S35" s="43"/>
      <c r="T35" s="43"/>
      <c r="U35" s="43"/>
      <c r="V35" s="43"/>
      <c r="W35" s="43"/>
      <c r="X35" s="43"/>
      <c r="Y35" s="43"/>
      <c r="Z35" s="43"/>
    </row>
    <row r="36">
      <c r="A36" s="45" t="s">
        <v>50</v>
      </c>
      <c r="B36" s="102" t="s">
        <v>241</v>
      </c>
      <c r="C36" s="98">
        <f t="shared" si="1"/>
        <v>96661</v>
      </c>
      <c r="D36" s="99">
        <v>96591.0</v>
      </c>
      <c r="E36" s="99">
        <v>70.0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135</v>
      </c>
      <c r="C37" s="98">
        <f t="shared" si="1"/>
        <v>35648</v>
      </c>
      <c r="D37" s="99">
        <v>35648.0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323</v>
      </c>
      <c r="D38" s="99">
        <v>42.0</v>
      </c>
      <c r="E38" s="99">
        <v>279.0</v>
      </c>
      <c r="F38" s="99">
        <v>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6092146</v>
      </c>
      <c r="D40" s="103">
        <f t="shared" si="2"/>
        <v>4781022</v>
      </c>
      <c r="E40" s="103">
        <f t="shared" si="2"/>
        <v>499973</v>
      </c>
      <c r="F40" s="103">
        <f t="shared" si="2"/>
        <v>811151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CARPENTER'S SHELTER</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584336.0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635340.0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24495.0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5642235.0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889168.0</v>
      </c>
      <c r="E12" s="108">
        <f>D11-D12</f>
        <v>4753067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6371677.0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12368915</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146675.0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146675</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1.0817268E7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1404972.0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12222240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12368915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CARPENTER'S SHELTER</v>
      </c>
      <c r="B1" s="2">
        <f>'Revenues 2024'!C1</f>
        <v>2024</v>
      </c>
      <c r="C1" s="176"/>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6092146</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213513</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5878633</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489886.0833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584336</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1.192799755</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10817268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6092146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507678.8333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21.3073055</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6371677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6092146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507678.8333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12.55060598</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13.74340573</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2853544</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5754980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0.495839082</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2482211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513480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2995691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6092146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0.4917300078</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321710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2482211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0.1296062261</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244</v>
      </c>
      <c r="D41" s="75">
        <f>'Expenses 2024'!D40</f>
        <v>4781022</v>
      </c>
      <c r="E41" s="164">
        <f t="shared" ref="E41:E44" si="1">D41/$D$44</f>
        <v>0.7847845406</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499973</v>
      </c>
      <c r="E42" s="164">
        <f t="shared" si="1"/>
        <v>0.08206845338</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811151</v>
      </c>
      <c r="E43" s="164">
        <f t="shared" si="1"/>
        <v>0.133147006</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6092146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5365352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811151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6.614492246</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1244171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146675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8.482502131</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12368915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CARPENTER'S SHELTER</v>
      </c>
      <c r="B1" s="2" t="s">
        <v>245</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8"/>
      <c r="B5" s="49"/>
      <c r="C5" s="147" t="s">
        <v>180</v>
      </c>
      <c r="D5" s="177">
        <f>'Ratios 2022'!D8</f>
        <v>0.04028411856</v>
      </c>
      <c r="E5" s="177">
        <f>'Ratios 2023'!D8</f>
        <v>0.9065072909</v>
      </c>
      <c r="F5" s="177">
        <f>'Ratios 2024'!D8</f>
        <v>1.192799755</v>
      </c>
      <c r="G5" s="177">
        <f>average(D5:F5)</f>
        <v>0.7131970547</v>
      </c>
      <c r="H5" s="149" t="s">
        <v>187</v>
      </c>
      <c r="I5" s="43"/>
      <c r="J5" s="43"/>
      <c r="K5" s="43"/>
      <c r="L5" s="43"/>
      <c r="M5" s="43"/>
      <c r="N5" s="43"/>
      <c r="O5" s="43"/>
      <c r="P5" s="43"/>
      <c r="Q5" s="43"/>
      <c r="R5" s="43"/>
      <c r="S5" s="43"/>
      <c r="T5" s="43"/>
      <c r="U5" s="43"/>
      <c r="V5" s="43"/>
      <c r="W5" s="43"/>
      <c r="X5" s="43"/>
      <c r="Y5" s="43"/>
    </row>
    <row r="6">
      <c r="A6" s="138"/>
      <c r="B6" s="52"/>
      <c r="C6" s="45"/>
      <c r="D6" s="45"/>
      <c r="E6" s="45"/>
      <c r="F6" s="178"/>
      <c r="G6" s="178"/>
      <c r="H6" s="178"/>
      <c r="I6" s="43"/>
      <c r="J6" s="43"/>
      <c r="K6" s="43"/>
      <c r="L6" s="43"/>
      <c r="M6" s="43"/>
      <c r="N6" s="43"/>
      <c r="O6" s="43"/>
      <c r="P6" s="43"/>
      <c r="Q6" s="43"/>
      <c r="R6" s="43"/>
      <c r="S6" s="43"/>
      <c r="T6" s="43"/>
      <c r="U6" s="43"/>
      <c r="V6" s="43"/>
      <c r="W6" s="43"/>
      <c r="X6" s="43"/>
      <c r="Y6" s="43"/>
    </row>
    <row r="7">
      <c r="A7" s="140" t="s">
        <v>188</v>
      </c>
      <c r="B7" s="5"/>
      <c r="C7" s="179"/>
      <c r="D7" s="179"/>
      <c r="E7" s="179"/>
      <c r="F7" s="179"/>
      <c r="G7" s="179"/>
      <c r="H7" s="179"/>
      <c r="I7" s="43"/>
      <c r="J7" s="43"/>
      <c r="K7" s="43"/>
      <c r="L7" s="43"/>
      <c r="M7" s="43"/>
      <c r="N7" s="43"/>
      <c r="O7" s="43"/>
      <c r="P7" s="43"/>
      <c r="Q7" s="43"/>
      <c r="R7" s="43"/>
      <c r="S7" s="43"/>
      <c r="T7" s="43"/>
      <c r="U7" s="43"/>
      <c r="V7" s="43"/>
      <c r="W7" s="43"/>
      <c r="X7" s="43"/>
      <c r="Y7" s="43"/>
    </row>
    <row r="8">
      <c r="A8" s="138"/>
      <c r="B8" s="143" t="s">
        <v>189</v>
      </c>
      <c r="C8" s="71"/>
      <c r="D8" s="71"/>
      <c r="E8" s="178"/>
      <c r="F8" s="178"/>
      <c r="G8" s="178"/>
      <c r="H8" s="178"/>
      <c r="I8" s="43"/>
      <c r="J8" s="43"/>
      <c r="K8" s="43"/>
      <c r="L8" s="43"/>
      <c r="M8" s="43"/>
      <c r="N8" s="43"/>
      <c r="O8" s="43"/>
      <c r="P8" s="43"/>
      <c r="Q8" s="43"/>
      <c r="R8" s="43"/>
      <c r="S8" s="43"/>
      <c r="T8" s="43"/>
      <c r="U8" s="43"/>
      <c r="V8" s="43"/>
      <c r="W8" s="43"/>
      <c r="X8" s="43"/>
      <c r="Y8" s="43"/>
    </row>
    <row r="9">
      <c r="A9" s="138"/>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8"/>
      <c r="B10" s="49"/>
      <c r="C10" s="147" t="s">
        <v>188</v>
      </c>
      <c r="D10" s="148">
        <f>'Ratios 2022'!D14</f>
        <v>24.65800399</v>
      </c>
      <c r="E10" s="148">
        <f>'Ratios 2023'!D14</f>
        <v>25.69643239</v>
      </c>
      <c r="F10" s="148">
        <f>'Ratios 2024'!D14</f>
        <v>21.3073055</v>
      </c>
      <c r="G10" s="177">
        <f>average(D10:F10)</f>
        <v>23.8872473</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8"/>
      <c r="B15" s="49"/>
      <c r="C15" s="147" t="s">
        <v>196</v>
      </c>
      <c r="D15" s="180">
        <f>'Ratios 2022'!D20</f>
        <v>16.06559687</v>
      </c>
      <c r="E15" s="180">
        <f>'Ratios 2023'!D20</f>
        <v>16.08923535</v>
      </c>
      <c r="F15" s="180">
        <f>'Ratios 2024'!D20</f>
        <v>12.55060598</v>
      </c>
      <c r="G15" s="177">
        <f>average(D15:F15)</f>
        <v>14.90181273</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0.7149984353</v>
      </c>
      <c r="E20" s="162">
        <f>'Ratios 2023'!D26</f>
        <v>0.4821823606</v>
      </c>
      <c r="F20" s="162">
        <f>'Ratios 2024'!D26</f>
        <v>0.495839082</v>
      </c>
      <c r="G20" s="181">
        <f>average(D20:F20)</f>
        <v>0.5643399593</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0.4237586136</v>
      </c>
      <c r="E25" s="162">
        <f>'Ratios 2023'!D33</f>
        <v>0.5230590886</v>
      </c>
      <c r="F25" s="162">
        <f>'Ratios 2024'!D33</f>
        <v>0.4917300078</v>
      </c>
      <c r="G25" s="181">
        <f>average(D25:F25)</f>
        <v>0.4795159033</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2022'!D38</f>
        <v>0.08839871879</v>
      </c>
      <c r="E30" s="162">
        <f>'Ratios 2023'!D38</f>
        <v>0.1025506567</v>
      </c>
      <c r="F30" s="162">
        <f>'Ratios 2024'!D38</f>
        <v>0.1296062261</v>
      </c>
      <c r="G30" s="181">
        <f>average(D30:F30)</f>
        <v>0.1068518672</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8"/>
      <c r="B35" s="49"/>
      <c r="C35" s="147" t="s">
        <v>250</v>
      </c>
      <c r="D35" s="162">
        <f>'Ratios 2022'!E41</f>
        <v>0.7879310281</v>
      </c>
      <c r="E35" s="162">
        <f>'Ratios 2023'!E41</f>
        <v>0.7889225588</v>
      </c>
      <c r="F35" s="162">
        <f>'Ratios 2024'!E41</f>
        <v>0.7847845406</v>
      </c>
      <c r="G35" s="181">
        <f t="shared" ref="G35:G37" si="1">average(D35:F35)</f>
        <v>0.7872127092</v>
      </c>
      <c r="H35" s="181"/>
      <c r="I35" s="43"/>
      <c r="J35" s="43"/>
      <c r="K35" s="43"/>
      <c r="L35" s="43"/>
      <c r="M35" s="43"/>
      <c r="N35" s="43"/>
      <c r="O35" s="43"/>
      <c r="P35" s="43"/>
      <c r="Q35" s="43"/>
      <c r="R35" s="43"/>
      <c r="S35" s="43"/>
      <c r="T35" s="43"/>
      <c r="U35" s="43"/>
      <c r="V35" s="43"/>
      <c r="W35" s="43"/>
      <c r="X35" s="43"/>
      <c r="Y35" s="43"/>
    </row>
    <row r="36">
      <c r="A36" s="138"/>
      <c r="B36" s="52"/>
      <c r="C36" s="147" t="s">
        <v>217</v>
      </c>
      <c r="D36" s="162">
        <f>'Ratios 2022'!E42</f>
        <v>0.06912495251</v>
      </c>
      <c r="E36" s="162">
        <f>'Ratios 2023'!E42</f>
        <v>0.06868184388</v>
      </c>
      <c r="F36" s="162">
        <f>'Ratios 2024'!E42</f>
        <v>0.08206845338</v>
      </c>
      <c r="G36" s="181">
        <f t="shared" si="1"/>
        <v>0.07329174992</v>
      </c>
      <c r="H36" s="181"/>
      <c r="I36" s="43"/>
      <c r="J36" s="43"/>
      <c r="K36" s="43"/>
      <c r="L36" s="43"/>
      <c r="M36" s="43"/>
      <c r="N36" s="43"/>
      <c r="O36" s="43"/>
      <c r="P36" s="43"/>
      <c r="Q36" s="43"/>
      <c r="R36" s="43"/>
      <c r="S36" s="43"/>
      <c r="T36" s="43"/>
      <c r="U36" s="43"/>
      <c r="V36" s="43"/>
      <c r="W36" s="43"/>
      <c r="X36" s="43"/>
      <c r="Y36" s="43"/>
    </row>
    <row r="37">
      <c r="A37" s="138"/>
      <c r="B37" s="182"/>
      <c r="C37" s="147" t="s">
        <v>218</v>
      </c>
      <c r="D37" s="162">
        <f>'Ratios 2022'!E43</f>
        <v>0.1429440194</v>
      </c>
      <c r="E37" s="162">
        <f>'Ratios 2023'!E43</f>
        <v>0.1423955973</v>
      </c>
      <c r="F37" s="162">
        <f>'Ratios 2024'!E43</f>
        <v>0.133147006</v>
      </c>
      <c r="G37" s="181">
        <f t="shared" si="1"/>
        <v>0.1394955409</v>
      </c>
      <c r="H37" s="181"/>
      <c r="I37" s="43"/>
      <c r="J37" s="43"/>
      <c r="K37" s="43"/>
      <c r="L37" s="43"/>
      <c r="M37" s="43"/>
      <c r="N37" s="43"/>
      <c r="O37" s="43"/>
      <c r="P37" s="43"/>
      <c r="Q37" s="43"/>
      <c r="R37" s="43"/>
      <c r="S37" s="43"/>
      <c r="T37" s="43"/>
      <c r="U37" s="43"/>
      <c r="V37" s="43"/>
      <c r="W37" s="43"/>
      <c r="X37" s="43"/>
      <c r="Y37" s="43"/>
    </row>
    <row r="38">
      <c r="A38" s="138"/>
      <c r="B38" s="182"/>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8"/>
      <c r="B42" s="49"/>
      <c r="C42" s="147" t="s">
        <v>223</v>
      </c>
      <c r="D42" s="165">
        <f>'Ratios 2022'!D49</f>
        <v>9.010977155</v>
      </c>
      <c r="E42" s="165">
        <f>'Ratios 2023'!D49</f>
        <v>6.136891177</v>
      </c>
      <c r="F42" s="165">
        <f>'Ratios 2024'!D49</f>
        <v>6.614492246</v>
      </c>
      <c r="G42" s="183">
        <f>average(D42:F42)</f>
        <v>7.254120193</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2.646131003</v>
      </c>
      <c r="E47" s="148">
        <f>'Ratios 2023'!D54</f>
        <v>8.838427994</v>
      </c>
      <c r="F47" s="148">
        <f>'Ratios 2024'!D54</f>
        <v>8.482502131</v>
      </c>
      <c r="G47" s="177">
        <f>average(D47:F47)</f>
        <v>6.655687042</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8"/>
      <c r="B52" s="49"/>
      <c r="C52" s="147" t="s">
        <v>235</v>
      </c>
      <c r="D52" s="184">
        <f>'Ratios 2022'!D59</f>
        <v>0</v>
      </c>
      <c r="E52" s="184">
        <f>'Ratios 2023'!D59</f>
        <v>0</v>
      </c>
      <c r="F52" s="184">
        <f>'Ratios 2024'!D59</f>
        <v>0</v>
      </c>
      <c r="G52" s="185">
        <f>average(D52:F52)</f>
        <v>0</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CARPENTER'S SHELTER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CARPENTER'S SHELTER</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12251.0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1777067.0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4825370.0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272232.0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6614688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134096.0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6748784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CARPENTER'S SHELTER</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1750115</v>
      </c>
      <c r="D4" s="99">
        <v>1750115.0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157217</v>
      </c>
      <c r="D7" s="99">
        <v>94331.0</v>
      </c>
      <c r="E7" s="99">
        <v>31443.0</v>
      </c>
      <c r="F7" s="99">
        <v>31443.0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1710706</v>
      </c>
      <c r="D9" s="99">
        <v>1354359.0</v>
      </c>
      <c r="E9" s="99">
        <v>83319.0</v>
      </c>
      <c r="F9" s="99">
        <v>273028.0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9986</v>
      </c>
      <c r="D10" s="99">
        <v>6979.0</v>
      </c>
      <c r="E10" s="99">
        <v>1340.0</v>
      </c>
      <c r="F10" s="99">
        <v>1667.0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155136</v>
      </c>
      <c r="D11" s="99">
        <v>105113.0</v>
      </c>
      <c r="E11" s="99">
        <v>23023.0</v>
      </c>
      <c r="F11" s="99">
        <v>27000.0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143111</v>
      </c>
      <c r="D12" s="99">
        <v>117676.0</v>
      </c>
      <c r="E12" s="99">
        <v>0.0</v>
      </c>
      <c r="F12" s="99">
        <v>25435.0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84205</v>
      </c>
      <c r="D16" s="99">
        <v>0.0</v>
      </c>
      <c r="E16" s="99">
        <v>84205.0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162586</v>
      </c>
      <c r="D18" s="99">
        <v>0.0</v>
      </c>
      <c r="E18" s="99">
        <v>0.0</v>
      </c>
      <c r="F18" s="99">
        <v>162586.0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17738</v>
      </c>
      <c r="D19" s="99">
        <v>0.0</v>
      </c>
      <c r="E19" s="99">
        <v>17738.0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58396</v>
      </c>
      <c r="D20" s="99">
        <v>21735.0</v>
      </c>
      <c r="E20" s="99">
        <v>17588.0</v>
      </c>
      <c r="F20" s="99">
        <v>19073.0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139347</v>
      </c>
      <c r="D22" s="99">
        <v>86341.0</v>
      </c>
      <c r="E22" s="99">
        <v>46315.0</v>
      </c>
      <c r="F22" s="99">
        <v>6691.0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98709</v>
      </c>
      <c r="D23" s="99">
        <v>61763.0</v>
      </c>
      <c r="E23" s="99">
        <v>5113.0</v>
      </c>
      <c r="F23" s="99">
        <v>31833.0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85271</v>
      </c>
      <c r="D25" s="99">
        <v>85271.0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24317</v>
      </c>
      <c r="D26" s="99">
        <v>23256.0</v>
      </c>
      <c r="E26" s="99">
        <v>603.0</v>
      </c>
      <c r="F26" s="99">
        <v>458.0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3623</v>
      </c>
      <c r="D28" s="99">
        <v>188.0</v>
      </c>
      <c r="E28" s="99">
        <v>3247.0</v>
      </c>
      <c r="F28" s="99">
        <v>188.0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222066</v>
      </c>
      <c r="D31" s="99">
        <v>197638.0</v>
      </c>
      <c r="E31" s="99">
        <v>11104.0</v>
      </c>
      <c r="F31" s="99">
        <v>13324.0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39132</v>
      </c>
      <c r="D32" s="99">
        <v>31499.0</v>
      </c>
      <c r="E32" s="99">
        <v>5509.0</v>
      </c>
      <c r="F32" s="99">
        <v>2124.0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135839</v>
      </c>
      <c r="D34" s="99">
        <v>0.0</v>
      </c>
      <c r="E34" s="99">
        <v>0.0</v>
      </c>
      <c r="F34" s="99">
        <v>135839.0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61904</v>
      </c>
      <c r="D35" s="99">
        <v>34088.0</v>
      </c>
      <c r="E35" s="99">
        <v>24435.0</v>
      </c>
      <c r="F35" s="99">
        <v>3381.0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47226</v>
      </c>
      <c r="D36" s="99">
        <v>47226.0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28737</v>
      </c>
      <c r="D37" s="99">
        <v>28737.0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5135367</v>
      </c>
      <c r="D40" s="103">
        <f t="shared" si="2"/>
        <v>4046315</v>
      </c>
      <c r="E40" s="103">
        <f t="shared" si="2"/>
        <v>354982</v>
      </c>
      <c r="F40" s="103">
        <f t="shared" si="2"/>
        <v>734070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CARPENTER'S SHELTER</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16494.0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374140.0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29950.0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5642235.0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452616.0</v>
      </c>
      <c r="E12" s="108">
        <f>D11-D12</f>
        <v>5189619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6875228.0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8655.0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12494086</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158943.0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8655.0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167598</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1.0552325E7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1774163.0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12326488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12494086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CARPENTER'S SHELTER</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5135367</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222066</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4913301</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409441.75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16494</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0.04028411856</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10552325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5135367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427947.25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24.65800399</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6875228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5135367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427947.25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16.06559687</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16.10588099</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4825370</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6748784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0.7149984353</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1867923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308233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2176156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5135367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0.4237586136</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165122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1867923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0.08839871879</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4046315</v>
      </c>
      <c r="E41" s="164">
        <f t="shared" ref="E41:E44" si="1">D41/$D$44</f>
        <v>0.7879310281</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354982</v>
      </c>
      <c r="E42" s="164">
        <f t="shared" si="1"/>
        <v>0.06912495251</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734070</v>
      </c>
      <c r="E43" s="164">
        <f t="shared" si="1"/>
        <v>0.1429440194</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5135367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6614688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734070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9.010977155</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420584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158943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2.646131003</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12494086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CARPENTER'S SHELTER</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15412.0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2188375.0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2093031.0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269212.0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4296818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223089.0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24639.0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12847.0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11792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11792</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238</v>
      </c>
      <c r="D39" s="74"/>
      <c r="E39" s="48">
        <v>6781.0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6781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4538480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CARPENTER'S SHELTER</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1160686</v>
      </c>
      <c r="D4" s="99">
        <v>1160686.0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160122</v>
      </c>
      <c r="D7" s="99">
        <v>112085.0</v>
      </c>
      <c r="E7" s="99">
        <v>40031.0</v>
      </c>
      <c r="F7" s="99">
        <v>8006.0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2019552</v>
      </c>
      <c r="D9" s="99">
        <v>1678697.0</v>
      </c>
      <c r="E9" s="99">
        <v>57431.0</v>
      </c>
      <c r="F9" s="99">
        <v>283424.0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19736</v>
      </c>
      <c r="D10" s="99">
        <v>13815.0</v>
      </c>
      <c r="E10" s="99">
        <v>2438.0</v>
      </c>
      <c r="F10" s="99">
        <v>3483.0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203791</v>
      </c>
      <c r="D11" s="99">
        <v>146327.0</v>
      </c>
      <c r="E11" s="99">
        <v>27656.0</v>
      </c>
      <c r="F11" s="99">
        <v>29808.0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168691</v>
      </c>
      <c r="D12" s="99">
        <v>121955.0</v>
      </c>
      <c r="E12" s="99">
        <v>25063.0</v>
      </c>
      <c r="F12" s="99">
        <v>21673.0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96572</v>
      </c>
      <c r="D16" s="99">
        <v>10000.0</v>
      </c>
      <c r="E16" s="99">
        <v>86572.0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132652</v>
      </c>
      <c r="D18" s="99">
        <v>0.0</v>
      </c>
      <c r="E18" s="99">
        <v>0.0</v>
      </c>
      <c r="F18" s="99">
        <v>132652.0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18464</v>
      </c>
      <c r="D19" s="99">
        <v>0.0</v>
      </c>
      <c r="E19" s="99">
        <v>18464.0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22741</v>
      </c>
      <c r="D20" s="99">
        <v>4922.0</v>
      </c>
      <c r="E20" s="99">
        <v>0.0</v>
      </c>
      <c r="F20" s="99">
        <v>17819.0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29771</v>
      </c>
      <c r="D22" s="99">
        <v>23366.0</v>
      </c>
      <c r="E22" s="99">
        <v>4168.0</v>
      </c>
      <c r="F22" s="99">
        <v>2237.0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134928</v>
      </c>
      <c r="D23" s="99">
        <v>81260.0</v>
      </c>
      <c r="E23" s="99">
        <v>7375.0</v>
      </c>
      <c r="F23" s="99">
        <v>46293.0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152101</v>
      </c>
      <c r="D25" s="99">
        <v>117093.0</v>
      </c>
      <c r="E25" s="99">
        <v>27859.0</v>
      </c>
      <c r="F25" s="99">
        <v>7149.0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15649</v>
      </c>
      <c r="D26" s="99">
        <v>15600.0</v>
      </c>
      <c r="E26" s="99">
        <v>13.0</v>
      </c>
      <c r="F26" s="99">
        <v>36.0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2404</v>
      </c>
      <c r="D28" s="99">
        <v>297.0</v>
      </c>
      <c r="E28" s="99">
        <v>208.0</v>
      </c>
      <c r="F28" s="99">
        <v>1899.0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223039</v>
      </c>
      <c r="D31" s="99">
        <v>198505.0</v>
      </c>
      <c r="E31" s="99">
        <v>11152.0</v>
      </c>
      <c r="F31" s="99">
        <v>13382.0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48476</v>
      </c>
      <c r="D32" s="99">
        <v>33933.0</v>
      </c>
      <c r="E32" s="99">
        <v>6690.0</v>
      </c>
      <c r="F32" s="99">
        <v>7853.0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239</v>
      </c>
      <c r="C34" s="98">
        <f t="shared" si="1"/>
        <v>119313</v>
      </c>
      <c r="D34" s="99">
        <v>156.0</v>
      </c>
      <c r="E34" s="99">
        <v>597.0</v>
      </c>
      <c r="F34" s="99">
        <v>118560.0</v>
      </c>
      <c r="G34" s="43"/>
      <c r="H34" s="43"/>
      <c r="I34" s="43"/>
      <c r="J34" s="43"/>
      <c r="K34" s="43"/>
      <c r="L34" s="43"/>
      <c r="M34" s="43"/>
      <c r="N34" s="43"/>
      <c r="O34" s="43"/>
      <c r="P34" s="43"/>
      <c r="Q34" s="43"/>
      <c r="R34" s="43"/>
      <c r="S34" s="43"/>
      <c r="T34" s="43"/>
      <c r="U34" s="43"/>
      <c r="V34" s="43"/>
      <c r="W34" s="43"/>
      <c r="X34" s="43"/>
      <c r="Y34" s="43"/>
      <c r="Z34" s="43"/>
    </row>
    <row r="35">
      <c r="A35" s="45" t="s">
        <v>48</v>
      </c>
      <c r="B35" s="102" t="s">
        <v>240</v>
      </c>
      <c r="C35" s="98">
        <f t="shared" si="1"/>
        <v>74139</v>
      </c>
      <c r="D35" s="99">
        <v>53017.0</v>
      </c>
      <c r="E35" s="99">
        <v>15334.0</v>
      </c>
      <c r="F35" s="99">
        <v>5788.0</v>
      </c>
      <c r="G35" s="43"/>
      <c r="H35" s="43"/>
      <c r="I35" s="43"/>
      <c r="J35" s="43"/>
      <c r="K35" s="43"/>
      <c r="L35" s="43"/>
      <c r="M35" s="43"/>
      <c r="N35" s="43"/>
      <c r="O35" s="43"/>
      <c r="P35" s="43"/>
      <c r="Q35" s="43"/>
      <c r="R35" s="43"/>
      <c r="S35" s="43"/>
      <c r="T35" s="43"/>
      <c r="U35" s="43"/>
      <c r="V35" s="43"/>
      <c r="W35" s="43"/>
      <c r="X35" s="43"/>
      <c r="Y35" s="43"/>
      <c r="Z35" s="43"/>
    </row>
    <row r="36">
      <c r="A36" s="45" t="s">
        <v>50</v>
      </c>
      <c r="B36" s="102" t="s">
        <v>241</v>
      </c>
      <c r="C36" s="98">
        <f t="shared" si="1"/>
        <v>69915</v>
      </c>
      <c r="D36" s="99">
        <v>69915.0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135</v>
      </c>
      <c r="C37" s="98">
        <f t="shared" si="1"/>
        <v>29934</v>
      </c>
      <c r="D37" s="99">
        <v>29834.0</v>
      </c>
      <c r="E37" s="99">
        <v>0.0</v>
      </c>
      <c r="F37" s="99">
        <v>100.0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14344</v>
      </c>
      <c r="D38" s="99">
        <v>7685.0</v>
      </c>
      <c r="E38" s="99">
        <v>6659.0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4917020</v>
      </c>
      <c r="D40" s="103">
        <f t="shared" si="2"/>
        <v>3879148</v>
      </c>
      <c r="E40" s="103">
        <f t="shared" si="2"/>
        <v>337710</v>
      </c>
      <c r="F40" s="103">
        <f t="shared" si="2"/>
        <v>700162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CARPENTER'S SHELTER</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354594.0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475651.0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8840.0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5642235.0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675656.0</v>
      </c>
      <c r="E12" s="108">
        <f>D11-D12</f>
        <v>4966579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6592591.0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12398255</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94936.0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94936</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1.0529156E7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1774163.0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12303319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12398255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