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<sst xmlns="http://schemas.openxmlformats.org/spreadsheetml/2006/main" count="874" uniqueCount="252">
  <si>
    <t>WENDT CENTER FOR LOSS AND HEALING</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</si>
  <si>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</si>
  <si>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</si>
  <si>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</si>
  <si>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</si>
  <si>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</si>
  <si>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</si>
  <si>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</si>
  <si>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</si>
  <si>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</si>
  <si>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</si>
  <si>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</si>
  <si>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</si>
  <si>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</si>
  <si>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</si>
  <si>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</si>
  <si>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</si>
  <si>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</si>
  <si>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</si>
  <si>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</si>
  <si>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</si>
  <si>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</si>
  <si>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</si>
  <si>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</si>
  <si>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</si>
  <si>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</si>
  <si>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</si>
  <si>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</si>
  <si>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</si>
  <si>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</si>
  <si>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</si>
  <si>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</si>
  <si>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</si>
  <si>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</si>
  <si>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</si>
  <si>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</si>
  <si>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</si>
  <si>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</si>
  <si>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</si>
  <si>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</si>
  <si>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</si>
  <si>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</si>
  <si>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</si>
  <si>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</si>
  <si>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</si>
  <si>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</si>
  <si>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</si>
  <si>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</si>
  <si>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</si>
  <si>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</si>
  <si>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</si>
  <si>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</si>
  <si>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</si>
  <si>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</si>
  <si>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</si>
  <si>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</si>
  <si>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</si>
  <si>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</si>
  <si>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</si>
  <si>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</si>
  <si>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</si>
  <si>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</si>
  <si>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</si>
  <si>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</si>
  <si>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COUNSELING FEES</t>
  </si>
  <si>
    <t>TRAINING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</si>
  <si>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</si>
  <si>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</si>
  <si>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</si>
  <si>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</si>
  <si>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</si>
  <si>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</si>
  <si>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</si>
  <si>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</si>
  <si>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</si>
  <si>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</si>
  <si>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</si>
  <si>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</si>
  <si>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</si>
  <si>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</si>
  <si>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</si>
  <si>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</si>
  <si>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</si>
  <si>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</si>
  <si>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</si>
  <si>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</si>
  <si>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</si>
  <si>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</si>
  <si>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</si>
  <si>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</si>
  <si>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</si>
  <si>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</si>
  <si>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</si>
  <si>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</si>
  <si>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</si>
  <si>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</si>
  <si>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</si>
  <si>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</si>
  <si>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SUBLEASE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</si>
  <si>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</si>
  <si>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</si>
  <si>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</si>
  <si>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</si>
  <si>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</si>
  <si>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</si>
  <si>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</si>
  <si>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</si>
  <si>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</si>
  <si>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</si>
  <si>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</si>
  <si>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</si>
  <si>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</si>
  <si>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</si>
  <si>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</si>
  <si>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</si>
  <si>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</si>
  <si>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</si>
  <si>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</si>
  <si>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</si>
  <si>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</si>
  <si>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</si>
  <si>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</si>
  <si>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</si>
  <si>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</si>
  <si>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</si>
  <si>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</si>
  <si>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</si>
  <si>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</si>
  <si>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</si>
  <si>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</si>
  <si>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</si>
  <si>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</si>
  <si>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</si>
  <si>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</si>
  <si>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</si>
  <si>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</si>
  <si>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EQUIPMENT</t>
  </si>
  <si>
    <t>MISCELLANEOUS</t>
  </si>
  <si>
    <t>LICENSES, DUES, SUBS</t>
  </si>
  <si>
    <t>BAD DEBT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</si>
  <si>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</si>
  <si>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</si>
  <si>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</si>
  <si>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</si>
  <si>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</si>
  <si>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</si>
  <si>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</si>
  <si>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</si>
  <si>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</si>
  <si>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</si>
  <si>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</si>
  <si>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</si>
  <si>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</si>
  <si>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</si>
  <si>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</si>
  <si>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</si>
  <si>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</si>
  <si>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</si>
  <si>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</si>
  <si>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</si>
  <si>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</si>
  <si>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</si>
  <si>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</si>
  <si>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</si>
  <si>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</si>
  <si>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</si>
  <si>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</si>
  <si>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</si>
  <si>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</si>
  <si>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</si>
  <si>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</si>
  <si>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</si>
  <si>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</si>
  <si>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</si>
  <si>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</si>
  <si>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</si>
  <si>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</si>
  <si>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</si>
  <si>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</si>
  <si>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</si>
  <si>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</si>
  <si>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</si>
  <si>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</si>
  <si>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</si>
  <si>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</si>
  <si>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</si>
  <si>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</si>
  <si>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</si>
  <si>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</si>
  <si>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</si>
  <si>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</si>
  <si>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</si>
  <si>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</si>
  <si>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</si>
  <si>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</si>
  <si>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</si>
  <si>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</si>
  <si>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</si>
  <si>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</si>
  <si>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</si>
  <si>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</si>
  <si>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</si>
  <si>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</si>
  <si>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</si>
  <si>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</si>
  <si>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</si>
  <si>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</si>
  <si>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</si>
  <si>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</si>
  <si>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</si>
  <si>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</si>
  <si>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</si>
  <si>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</si>
  <si>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</si>
  <si>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</si>
  <si>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</si>
  <si>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</si>
  <si>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</si>
  <si>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</si>
  <si>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</si>
  <si>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</si>
  <si>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</si>
  <si>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</si>
  <si>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</si>
  <si>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</si>
  <si>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</si>
  <si>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</si>
  <si>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</si>
  <si>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</si>
  <si>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</si>
  <si>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</si>
  <si>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</si>
  <si>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</si>
  <si>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</si>
  <si>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</si>
  <si>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</si>
  <si>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</si>
  <si>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</si>
  <si>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</si>
  <si>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</si>
  <si>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</si>
  <si>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STAFF DEVELOPMENT</t>
  </si>
  <si>
    <t>LICENSES, DUES, SUBS.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</si>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</sst>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WENDT CENTER FOR LOSS AND HEALING</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2021'!C40</f>
        <v>4485796</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2021'!C31</f>
        <v>68306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4417490</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368124.1667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2021'!E2+'Balance Sheet 2021'!E3</f>
        <v>918123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2.494057938</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2021'!E30</f>
        <v>632991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2021'!C40</f>
        <v>4485796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373816.3333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1.693320873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2021'!E13:E15)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2021'!C40</f>
        <v>4485796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373816.3333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2.494057938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2021'!E2:E7,'Revenues 2021'!F10:F15)</f>
        <v>2376186</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2021'!F44</f>
        <v>4439971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0.5351805226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2021'!C7:C9)</f>
        <v>2495746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2021'!C10:C12)</f>
        <v>385412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2881158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2021'!C40</f>
        <v>4485796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0.6422846692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2021'!C10:C11)</f>
        <v>173159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2021'!C7:C9)</f>
        <v>2495746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0.06938165983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243</v>
      </c>
      <c r="D41" s="75">
        <f>'Expenses 2021'!D40</f>
        <v>3098593</v>
      </c>
      <c r="E41" s="164">
        <f t="shared" ref="E41:E44" si="1">D41/$D$44</f>
        <v>0.6907565569</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2021'!E40</f>
        <v>934741</v>
      </c>
      <c r="E42" s="164">
        <f t="shared" si="1"/>
        <v>0.2083779557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2021'!F40</f>
        <v>452462</v>
      </c>
      <c r="E43" s="164">
        <f t="shared" si="1"/>
        <v>0.1008654874</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4485796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2021'!F9</f>
        <v>3691110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2021'!F40</f>
        <v>452462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8.157834249</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2021'!E2:E10)</f>
        <v>1682447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2021'!E19:E22)</f>
        <v>283908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5.926028854</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2021'!E18</f>
        <v>2192316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WENDT CENTER FOR LOSS AND HEALING</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443618.0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2247877.0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965410.0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63394.0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3656905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435939.0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397160.0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833099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112350.0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253369.0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-141019</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4349041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WENDT CENTER FOR LOSS AND HEALING</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189172</v>
      </c>
      <c r="D7" s="99">
        <v>26484.0</v>
      </c>
      <c r="E7" s="99">
        <v>158905.0</v>
      </c>
      <c r="F7" s="99">
        <v>3783.0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2507148</v>
      </c>
      <c r="D9" s="99">
        <v>1993214.0</v>
      </c>
      <c r="E9" s="99">
        <v>241765.0</v>
      </c>
      <c r="F9" s="99">
        <v>272169.0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62692</v>
      </c>
      <c r="D10" s="99">
        <v>54940.0</v>
      </c>
      <c r="E10" s="99">
        <v>0.0</v>
      </c>
      <c r="F10" s="99">
        <v>7752.0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114752</v>
      </c>
      <c r="D11" s="99">
        <v>101397.0</v>
      </c>
      <c r="E11" s="99">
        <v>0.0</v>
      </c>
      <c r="F11" s="99">
        <v>13355.0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218690</v>
      </c>
      <c r="D12" s="99">
        <v>182567.0</v>
      </c>
      <c r="E12" s="99">
        <v>15130.0</v>
      </c>
      <c r="F12" s="99">
        <v>20993.0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281896</v>
      </c>
      <c r="D15" s="99">
        <v>30309.0</v>
      </c>
      <c r="E15" s="99">
        <v>251587.0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304288</v>
      </c>
      <c r="D20" s="99">
        <v>172866.0</v>
      </c>
      <c r="E20" s="99">
        <v>35569.0</v>
      </c>
      <c r="F20" s="99">
        <v>95853.0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299</v>
      </c>
      <c r="D21" s="99">
        <v>0.0</v>
      </c>
      <c r="E21" s="99">
        <v>0.0</v>
      </c>
      <c r="F21" s="99">
        <v>299.0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11544</v>
      </c>
      <c r="D22" s="99">
        <v>11544.0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191934</v>
      </c>
      <c r="D23" s="99">
        <v>92286.0</v>
      </c>
      <c r="E23" s="99">
        <v>69682.0</v>
      </c>
      <c r="F23" s="99">
        <v>29966.0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445658</v>
      </c>
      <c r="D25" s="99">
        <v>359066.0</v>
      </c>
      <c r="E25" s="99">
        <v>86592.0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6713</v>
      </c>
      <c r="D26" s="99">
        <v>6608.0</v>
      </c>
      <c r="E26" s="99">
        <v>83.0</v>
      </c>
      <c r="F26" s="99">
        <v>22.0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2177</v>
      </c>
      <c r="D28" s="99">
        <v>2050.0</v>
      </c>
      <c r="E28" s="99">
        <v>127.0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462</v>
      </c>
      <c r="D29" s="99">
        <v>0.0</v>
      </c>
      <c r="E29" s="99">
        <v>462.0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74742</v>
      </c>
      <c r="D31" s="99">
        <v>0.0</v>
      </c>
      <c r="E31" s="99">
        <v>74742.0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47795</v>
      </c>
      <c r="D32" s="99">
        <v>0.0</v>
      </c>
      <c r="E32" s="99">
        <v>47795.0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241</v>
      </c>
      <c r="C34" s="98">
        <f t="shared" si="1"/>
        <v>29365</v>
      </c>
      <c r="D34" s="99">
        <v>28059.0</v>
      </c>
      <c r="E34" s="99">
        <v>1306.0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27151</v>
      </c>
      <c r="D35" s="99">
        <v>16948.0</v>
      </c>
      <c r="E35" s="99">
        <v>10203.0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24934</v>
      </c>
      <c r="D36" s="99">
        <v>0.0</v>
      </c>
      <c r="E36" s="99">
        <v>24934.0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14737</v>
      </c>
      <c r="D37" s="99">
        <v>12036.0</v>
      </c>
      <c r="E37" s="99">
        <v>932.0</v>
      </c>
      <c r="F37" s="99">
        <v>1769.0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4556149</v>
      </c>
      <c r="D40" s="103">
        <f t="shared" si="2"/>
        <v>3090374</v>
      </c>
      <c r="E40" s="103">
        <f t="shared" si="2"/>
        <v>1019814</v>
      </c>
      <c r="F40" s="103">
        <f t="shared" si="2"/>
        <v>445961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WENDT CENTER FOR LOSS AND HEALING</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326371.0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666428.0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607823.0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53499.0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59865.0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864123.0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456520.0</v>
      </c>
      <c r="E12" s="108">
        <f>D11-D12</f>
        <v>407603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3489353.0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5610942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256701.0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138250.0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4418607.0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4813558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580015.0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217369.0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797384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5610942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WENDT CENTER FOR LOSS AND HEALING</v>
      </c>
      <c r="B1" s="2">
        <f>'Revenues 2022'!C1</f>
        <v>2022</v>
      </c>
      <c r="C1" s="176"/>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4556149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74742</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4481407</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373450.5833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992799</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2.658448117</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580015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4556149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379679.0833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1.527645386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4556149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379679.0833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2.658448117</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2247877</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4349041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0.5168672818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2696320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396134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3092454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4556149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0.6787429472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177444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2696320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0.06580969618</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245</v>
      </c>
      <c r="D41" s="75">
        <f>'Expenses 2022'!D40</f>
        <v>3090374</v>
      </c>
      <c r="E41" s="164">
        <f t="shared" ref="E41:E44" si="1">D41/$D$44</f>
        <v>0.6782864213</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1019814</v>
      </c>
      <c r="E42" s="164">
        <f t="shared" si="1"/>
        <v>0.2238324515</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445961</v>
      </c>
      <c r="E43" s="164">
        <f t="shared" si="1"/>
        <v>0.09788112724</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4556149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3656905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445961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8.20005561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1713986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394951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4.339743411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5610942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WENDT CENTER FOR LOSS AND HEALING</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183</v>
      </c>
      <c r="D5" s="177">
        <f>'Ratios 2020'!D8</f>
        <v>1.842251443</v>
      </c>
      <c r="E5" s="177">
        <f>'Ratios 2021'!D8</f>
        <v>2.494057938</v>
      </c>
      <c r="F5" s="177">
        <f>'Ratios 2022'!D8</f>
        <v>2.658448117</v>
      </c>
      <c r="G5" s="177">
        <f>average(D5:F5)</f>
        <v>2.331585833</v>
      </c>
      <c r="H5" s="149" t="s">
        <v>190</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191</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192</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191</v>
      </c>
      <c r="D10" s="148">
        <f>'Ratios 2020'!D14</f>
        <v>1.043680446</v>
      </c>
      <c r="E10" s="148">
        <f>'Ratios 2021'!D14</f>
        <v>1.693320873</v>
      </c>
      <c r="F10" s="148">
        <f>'Ratios 2022'!D14</f>
        <v>1.527645386</v>
      </c>
      <c r="G10" s="177">
        <f>average(D10:F10)</f>
        <v>1.421548902</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199</v>
      </c>
      <c r="D15" s="180">
        <f>'Ratios 2020'!D20</f>
        <v>0</v>
      </c>
      <c r="E15" s="180">
        <f>'Ratios 2021'!D20</f>
        <v>0</v>
      </c>
      <c r="F15" s="180">
        <f>'Ratios 2022'!D20</f>
        <v>0</v>
      </c>
      <c r="G15" s="177">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2020'!D26</f>
        <v>0.5517823018</v>
      </c>
      <c r="E20" s="162">
        <f>'Ratios 2021'!D26</f>
        <v>0.5351805226</v>
      </c>
      <c r="F20" s="162">
        <f>'Ratios 2022'!D26</f>
        <v>0.5168672818</v>
      </c>
      <c r="G20" s="181">
        <f>average(D20:F20)</f>
        <v>0.5346100354</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2020'!D33</f>
        <v>0.6614459471</v>
      </c>
      <c r="E25" s="162">
        <f>'Ratios 2021'!D33</f>
        <v>0.6422846692</v>
      </c>
      <c r="F25" s="162">
        <f>'Ratios 2022'!D33</f>
        <v>0.6787429472</v>
      </c>
      <c r="G25" s="181">
        <f>average(D25:F25)</f>
        <v>0.6608245212</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2020'!D38</f>
        <v>0.07366330772</v>
      </c>
      <c r="E30" s="162">
        <f>'Ratios 2021'!D38</f>
        <v>0.06938165983</v>
      </c>
      <c r="F30" s="162">
        <f>'Ratios 2022'!D38</f>
        <v>0.06580969618</v>
      </c>
      <c r="G30" s="181">
        <f>average(D30:F30)</f>
        <v>0.06961822124</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2020'!E41</f>
        <v>0.6813260816</v>
      </c>
      <c r="E35" s="162">
        <f>'Ratios 2021'!E41</f>
        <v>0.6907565569</v>
      </c>
      <c r="F35" s="162">
        <f>'Ratios 2022'!E41</f>
        <v>0.6782864213</v>
      </c>
      <c r="G35" s="181">
        <f t="shared" ref="G35:G37" si="1">average(D35:F35)</f>
        <v>0.6834563533</v>
      </c>
      <c r="H35" s="181"/>
      <c r="I35" s="43"/>
      <c r="J35" s="43"/>
      <c r="K35" s="43"/>
      <c r="L35" s="43"/>
      <c r="M35" s="43"/>
      <c r="N35" s="43"/>
      <c r="O35" s="43"/>
      <c r="P35" s="43"/>
      <c r="Q35" s="43"/>
      <c r="R35" s="43"/>
      <c r="S35" s="43"/>
      <c r="T35" s="43"/>
      <c r="U35" s="43"/>
      <c r="V35" s="43"/>
      <c r="W35" s="43"/>
      <c r="X35" s="43"/>
      <c r="Y35" s="43"/>
    </row>
    <row r="36">
      <c r="A36" s="138"/>
      <c r="B36" s="52"/>
      <c r="C36" s="147" t="s">
        <v>220</v>
      </c>
      <c r="D36" s="162">
        <f>'Ratios 2020'!E42</f>
        <v>0.240527247</v>
      </c>
      <c r="E36" s="162">
        <f>'Ratios 2021'!E42</f>
        <v>0.2083779557</v>
      </c>
      <c r="F36" s="162">
        <f>'Ratios 2022'!E42</f>
        <v>0.2238324515</v>
      </c>
      <c r="G36" s="181">
        <f t="shared" si="1"/>
        <v>0.2242458847</v>
      </c>
      <c r="H36" s="181"/>
      <c r="I36" s="43"/>
      <c r="J36" s="43"/>
      <c r="K36" s="43"/>
      <c r="L36" s="43"/>
      <c r="M36" s="43"/>
      <c r="N36" s="43"/>
      <c r="O36" s="43"/>
      <c r="P36" s="43"/>
      <c r="Q36" s="43"/>
      <c r="R36" s="43"/>
      <c r="S36" s="43"/>
      <c r="T36" s="43"/>
      <c r="U36" s="43"/>
      <c r="V36" s="43"/>
      <c r="W36" s="43"/>
      <c r="X36" s="43"/>
      <c r="Y36" s="43"/>
    </row>
    <row r="37">
      <c r="A37" s="138"/>
      <c r="B37" s="182"/>
      <c r="C37" s="147" t="s">
        <v>221</v>
      </c>
      <c r="D37" s="162">
        <f>'Ratios 2020'!E43</f>
        <v>0.07814667144</v>
      </c>
      <c r="E37" s="162">
        <f>'Ratios 2021'!E43</f>
        <v>0.1008654874</v>
      </c>
      <c r="F37" s="162">
        <f>'Ratios 2022'!E43</f>
        <v>0.09788112724</v>
      </c>
      <c r="G37" s="181">
        <f t="shared" si="1"/>
        <v>0.09229776203</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2020'!D49</f>
        <v>10.15627499</v>
      </c>
      <c r="E42" s="165">
        <f>'Ratios 2021'!D49</f>
        <v>8.157834249</v>
      </c>
      <c r="F42" s="165">
        <f>'Ratios 2022'!D49</f>
        <v>8.20005561</v>
      </c>
      <c r="G42" s="183">
        <f>average(D42:F42)</f>
        <v>8.838054951</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2020'!D54</f>
        <v>7.131623108</v>
      </c>
      <c r="E47" s="148">
        <f>'Ratios 2021'!D54</f>
        <v>5.926028854</v>
      </c>
      <c r="F47" s="148">
        <f>'Ratios 2022'!D54</f>
        <v>4.339743411</v>
      </c>
      <c r="G47" s="177">
        <f>average(D47:F47)</f>
        <v>5.799131791</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238</v>
      </c>
      <c r="D52" s="184">
        <f>'Ratios 2020'!D59</f>
        <v>0</v>
      </c>
      <c r="E52" s="184">
        <f>'Ratios 2021'!D59</f>
        <v>0</v>
      </c>
      <c r="F52" s="184">
        <f>'Ratios 2022'!D59</f>
        <v>0</v>
      </c>
      <c r="G52" s="185">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WENDT CENTER FOR LOSS AND HEALING</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WENDT CENTER FOR LOSS AND HEALING</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3533.0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255180.0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2650382.0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1027335.0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37755.0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3936430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528324.0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327114.0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855438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27600.0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19088.0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8512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2861.0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2861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4803311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WENDT CENTER FOR LOSS AND HEALING</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191945</v>
      </c>
      <c r="D7" s="99">
        <v>15356.0</v>
      </c>
      <c r="E7" s="99">
        <v>176589.0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2645750</v>
      </c>
      <c r="D9" s="99">
        <v>2198153.0</v>
      </c>
      <c r="E9" s="99">
        <v>237193.0</v>
      </c>
      <c r="F9" s="99">
        <v>210404.0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74534</v>
      </c>
      <c r="D10" s="99">
        <v>66186.0</v>
      </c>
      <c r="E10" s="99">
        <v>1852.0</v>
      </c>
      <c r="F10" s="99">
        <v>6496.0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134500</v>
      </c>
      <c r="D11" s="99">
        <v>113155.0</v>
      </c>
      <c r="E11" s="99">
        <v>10301.0</v>
      </c>
      <c r="F11" s="99">
        <v>11044.0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233861</v>
      </c>
      <c r="D12" s="99">
        <v>187720.0</v>
      </c>
      <c r="E12" s="99">
        <v>27912.0</v>
      </c>
      <c r="F12" s="99">
        <v>18229.0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330321</v>
      </c>
      <c r="D15" s="99">
        <v>101355.0</v>
      </c>
      <c r="E15" s="99">
        <v>198307.0</v>
      </c>
      <c r="F15" s="99">
        <v>30659.0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269121</v>
      </c>
      <c r="D20" s="99">
        <v>85938.0</v>
      </c>
      <c r="E20" s="99">
        <v>154641.0</v>
      </c>
      <c r="F20" s="99">
        <v>28542.0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5142</v>
      </c>
      <c r="D21" s="99">
        <v>0.0</v>
      </c>
      <c r="E21" s="99">
        <v>0.0</v>
      </c>
      <c r="F21" s="99">
        <v>5142.0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105751</v>
      </c>
      <c r="D22" s="99">
        <v>70211.0</v>
      </c>
      <c r="E22" s="99">
        <v>22323.0</v>
      </c>
      <c r="F22" s="99">
        <v>13217.0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90387</v>
      </c>
      <c r="D23" s="99">
        <v>30932.0</v>
      </c>
      <c r="E23" s="99">
        <v>55661.0</v>
      </c>
      <c r="F23" s="99">
        <v>3794.0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559393</v>
      </c>
      <c r="D25" s="99">
        <v>286367.0</v>
      </c>
      <c r="E25" s="99">
        <v>249584.0</v>
      </c>
      <c r="F25" s="99">
        <v>23442.0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34985</v>
      </c>
      <c r="D26" s="99">
        <v>12816.0</v>
      </c>
      <c r="E26" s="99">
        <v>21988.0</v>
      </c>
      <c r="F26" s="99">
        <v>181.0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7525</v>
      </c>
      <c r="D28" s="99">
        <v>0.0</v>
      </c>
      <c r="E28" s="99">
        <v>0.0</v>
      </c>
      <c r="F28" s="99">
        <v>7525.0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70666</v>
      </c>
      <c r="D31" s="99">
        <v>55630.0</v>
      </c>
      <c r="E31" s="99">
        <v>10525.0</v>
      </c>
      <c r="F31" s="99">
        <v>4511.0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32599</v>
      </c>
      <c r="D32" s="99">
        <v>29191.0</v>
      </c>
      <c r="E32" s="99">
        <v>2386.0</v>
      </c>
      <c r="F32" s="99">
        <v>1022.0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110056</v>
      </c>
      <c r="D34" s="99">
        <v>73069.0</v>
      </c>
      <c r="E34" s="99">
        <v>23232.0</v>
      </c>
      <c r="F34" s="99">
        <v>13755.0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26667</v>
      </c>
      <c r="D35" s="99">
        <v>20468.0</v>
      </c>
      <c r="E35" s="99">
        <v>238.0</v>
      </c>
      <c r="F35" s="99">
        <v>5961.0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25991</v>
      </c>
      <c r="D36" s="99">
        <v>22112.0</v>
      </c>
      <c r="E36" s="99">
        <v>217.0</v>
      </c>
      <c r="F36" s="99">
        <v>3662.0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10531</v>
      </c>
      <c r="D37" s="99">
        <v>10531.0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4959725</v>
      </c>
      <c r="D40" s="103">
        <f t="shared" si="2"/>
        <v>3379190</v>
      </c>
      <c r="E40" s="103">
        <f t="shared" si="2"/>
        <v>1192949</v>
      </c>
      <c r="F40" s="103">
        <f t="shared" si="2"/>
        <v>387586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WENDT CENTER FOR LOSS AND HEALING</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325516.0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425057.0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588045.0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201360.0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28216.0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853623.0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318930.0</v>
      </c>
      <c r="E12" s="108">
        <f>D11-D12</f>
        <v>534693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36676.0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2139563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215818.0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4075.0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869353.0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1089246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431364.0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618953.0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1050317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2139563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WENDT CENTER FOR LOSS AND HEALING</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2020'!C40</f>
        <v>4959725</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2020'!C31</f>
        <v>70666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4889059</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407421.5833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2020'!E2+'Balance Sheet 2020'!E3</f>
        <v>750573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1.842251443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2020'!E30</f>
        <v>431364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2020'!C40</f>
        <v>4959725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413310.4167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1.043680446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2020'!E13:E15)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2020'!C40</f>
        <v>4959725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413310.4167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1.842251443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2020'!E2:E7,'Revenues 2020'!F10:F15)</f>
        <v>2650382</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2020'!F44</f>
        <v>4803311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0.5517823018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2020'!C7:C9)</f>
        <v>2837695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2020'!C10:C12)</f>
        <v>442895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3280590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2020'!C40</f>
        <v>4959725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0.6614459471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2020'!C10:C11)</f>
        <v>209034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2020'!C7:C9)</f>
        <v>2837695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0.07366330772</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2020'!D40</f>
        <v>3379190</v>
      </c>
      <c r="E41" s="164">
        <f t="shared" ref="E41:E44" si="1">D41/$D$44</f>
        <v>0.6813260816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2020'!E40</f>
        <v>1192949</v>
      </c>
      <c r="E42" s="164">
        <f t="shared" si="1"/>
        <v>0.240527247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2020'!F40</f>
        <v>387586</v>
      </c>
      <c r="E43" s="164">
        <f t="shared" si="1"/>
        <v>0.07814667144</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4959725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2020'!F9</f>
        <v>3936430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2020'!F40</f>
        <v>387586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10.15627499</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2020'!E2:E10)</f>
        <v>1568194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2020'!E19:E22)</f>
        <v>219893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7.131623108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2020'!E18</f>
        <v>2139563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WENDT CENTER FOR LOSS AND HEALING</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440820.0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2376186.0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874104.0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874104.0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3691110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472024.0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313930.0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785954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87549.0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127964.0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-40415</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3272.0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3272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4439971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WENDT CENTER FOR LOSS AND HEALING</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181160</v>
      </c>
      <c r="D7" s="99">
        <v>14493.0</v>
      </c>
      <c r="E7" s="99">
        <v>166667.0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2314586</v>
      </c>
      <c r="D9" s="99">
        <v>1779737.0</v>
      </c>
      <c r="E9" s="99">
        <v>234560.0</v>
      </c>
      <c r="F9" s="99">
        <v>300289.0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60596</v>
      </c>
      <c r="D10" s="99">
        <v>52179.0</v>
      </c>
      <c r="E10" s="99">
        <v>142.0</v>
      </c>
      <c r="F10" s="99">
        <v>8275.0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112563</v>
      </c>
      <c r="D11" s="99">
        <v>95051.0</v>
      </c>
      <c r="E11" s="99">
        <v>0.0</v>
      </c>
      <c r="F11" s="99">
        <v>17512.0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212253</v>
      </c>
      <c r="D12" s="99">
        <v>147667.0</v>
      </c>
      <c r="E12" s="99">
        <v>40775.0</v>
      </c>
      <c r="F12" s="99">
        <v>23811.0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8501</v>
      </c>
      <c r="D15" s="99">
        <v>0.0</v>
      </c>
      <c r="E15" s="99">
        <v>8501.0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296212</v>
      </c>
      <c r="D16" s="99">
        <v>63858.0</v>
      </c>
      <c r="E16" s="99">
        <v>230085.0</v>
      </c>
      <c r="F16" s="99">
        <v>2269.0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16025</v>
      </c>
      <c r="D18" s="99">
        <v>0.0</v>
      </c>
      <c r="E18" s="99">
        <v>0.0</v>
      </c>
      <c r="F18" s="99">
        <v>16025.0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203089</v>
      </c>
      <c r="D20" s="99">
        <v>162830.0</v>
      </c>
      <c r="E20" s="99">
        <v>12311.0</v>
      </c>
      <c r="F20" s="99">
        <v>27948.0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3711</v>
      </c>
      <c r="D21" s="99">
        <v>0.0</v>
      </c>
      <c r="E21" s="99">
        <v>38.0</v>
      </c>
      <c r="F21" s="99">
        <v>3673.0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56354</v>
      </c>
      <c r="D22" s="99">
        <v>24087.0</v>
      </c>
      <c r="E22" s="99">
        <v>24524.0</v>
      </c>
      <c r="F22" s="99">
        <v>7743.0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185909</v>
      </c>
      <c r="D23" s="99">
        <v>124481.0</v>
      </c>
      <c r="E23" s="99">
        <v>29085.0</v>
      </c>
      <c r="F23" s="99">
        <v>32343.0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551912</v>
      </c>
      <c r="D25" s="99">
        <v>497218.0</v>
      </c>
      <c r="E25" s="99">
        <v>54694.0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4775</v>
      </c>
      <c r="D26" s="99">
        <v>4667.0</v>
      </c>
      <c r="E26" s="99">
        <v>86.0</v>
      </c>
      <c r="F26" s="99">
        <v>22.0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772</v>
      </c>
      <c r="D28" s="99">
        <v>772.0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68306</v>
      </c>
      <c r="D31" s="99">
        <v>0.0</v>
      </c>
      <c r="E31" s="99">
        <v>68306.0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55645</v>
      </c>
      <c r="D32" s="99">
        <v>28275.0</v>
      </c>
      <c r="E32" s="99">
        <v>27370.0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71603</v>
      </c>
      <c r="D34" s="99">
        <v>30604.0</v>
      </c>
      <c r="E34" s="99">
        <v>31161.0</v>
      </c>
      <c r="F34" s="99">
        <v>9838.0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54179</v>
      </c>
      <c r="D35" s="99">
        <v>54179.0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18462</v>
      </c>
      <c r="D36" s="99">
        <v>16227.0</v>
      </c>
      <c r="E36" s="99">
        <v>2176.0</v>
      </c>
      <c r="F36" s="99">
        <v>59.0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8936</v>
      </c>
      <c r="D37" s="99">
        <v>2268.0</v>
      </c>
      <c r="E37" s="99">
        <v>4013.0</v>
      </c>
      <c r="F37" s="99">
        <v>2655.0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247</v>
      </c>
      <c r="D38" s="99">
        <v>0.0</v>
      </c>
      <c r="E38" s="99">
        <v>247.0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4485796</v>
      </c>
      <c r="D40" s="103">
        <f t="shared" si="2"/>
        <v>3098593</v>
      </c>
      <c r="E40" s="103">
        <f t="shared" si="2"/>
        <v>934741</v>
      </c>
      <c r="F40" s="103">
        <f t="shared" si="2"/>
        <v>452462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WENDT CENTER FOR LOSS AND HEALING</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325982.0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592141.0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640926.0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92344.0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31054.0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864123.0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387236.0</v>
      </c>
      <c r="E12" s="108">
        <f>D11-D12</f>
        <v>476887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32982.0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2192316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214283.0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69625.0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903916.0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1187824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632991.0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371501.0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1004492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2192316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