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<sst xmlns="http://schemas.openxmlformats.org/spreadsheetml/2006/main" count="873" uniqueCount="254">
  <si>
    <t>KASEB</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</si>
  <si>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</si>
  <si>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</si>
  <si>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</si>
  <si>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</si>
  <si>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</si>
  <si>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</si>
  <si>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</si>
  <si>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</si>
  <si>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</si>
  <si>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</si>
  <si>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</si>
  <si>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</si>
  <si>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</si>
  <si>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</si>
  <si>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</si>
  <si>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</si>
  <si>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</si>
  <si>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</si>
  <si>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</si>
  <si>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</si>
  <si>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</si>
  <si>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</si>
  <si>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</si>
  <si>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</si>
  <si>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</si>
  <si>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</si>
  <si>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</si>
  <si>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</si>
  <si>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</si>
  <si>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</si>
  <si>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</si>
  <si>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</si>
  <si>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</si>
  <si>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</si>
  <si>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</si>
  <si>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</si>
  <si>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</si>
  <si>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</si>
  <si>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</si>
  <si>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</si>
  <si>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</si>
  <si>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</si>
  <si>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</si>
  <si>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</si>
  <si>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</si>
  <si>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</si>
  <si>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</si>
  <si>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</si>
  <si>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</si>
  <si>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</si>
  <si>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</si>
  <si>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</si>
  <si>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</si>
  <si>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</si>
  <si>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</si>
  <si>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</si>
  <si>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</si>
  <si>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</si>
  <si>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</si>
  <si>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</si>
  <si>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</si>
  <si>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</si>
  <si>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</si>
  <si>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OTHER</t>
  </si>
  <si>
    <t>HONORARIA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</si>
  <si>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</si>
  <si>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</si>
  <si>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</si>
  <si>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</si>
  <si>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</si>
  <si>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</si>
  <si>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</si>
  <si>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</si>
  <si>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</si>
  <si>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</si>
  <si>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</si>
  <si>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</si>
  <si>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</si>
  <si>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</si>
  <si>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</si>
  <si>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</si>
  <si>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</si>
  <si>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</si>
  <si>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</si>
  <si>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</si>
  <si>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</si>
  <si>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</si>
  <si>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</si>
  <si>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</si>
  <si>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</si>
  <si>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</si>
  <si>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</si>
  <si>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</si>
  <si>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</si>
  <si>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</si>
  <si>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</si>
  <si>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</si>
  <si>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</si>
  <si>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</si>
  <si>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</si>
  <si>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</si>
  <si>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</si>
  <si>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</si>
  <si>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</si>
  <si>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</si>
  <si>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</si>
  <si>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</si>
  <si>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</si>
  <si>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</si>
  <si>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</si>
  <si>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</si>
  <si>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</si>
  <si>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</si>
  <si>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</si>
  <si>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</si>
  <si>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</si>
  <si>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</si>
  <si>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</si>
  <si>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</si>
  <si>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</si>
  <si>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</si>
  <si>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</si>
  <si>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</si>
  <si>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</si>
  <si>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</si>
  <si>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</si>
  <si>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</si>
  <si>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</si>
  <si>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</si>
  <si>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</si>
  <si>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</si>
  <si>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</si>
  <si>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</si>
  <si>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</si>
  <si>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AWARDS</t>
  </si>
  <si>
    <t>PRINTING AND PUBLICATIO</t>
  </si>
  <si>
    <t xml:space="preserve"> DUES AND SUBSCRIPTIONS</t>
  </si>
  <si>
    <t>TELEPHONE AND COMMUNICA</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</si>
  <si>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</si>
  <si>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</si>
  <si>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</si>
  <si>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</si>
  <si>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</si>
  <si>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</si>
  <si>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</si>
  <si>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</si>
  <si>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</si>
  <si>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</si>
  <si>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</si>
  <si>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</si>
  <si>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</si>
  <si>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</si>
  <si>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</si>
  <si>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</si>
  <si>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</si>
  <si>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</si>
  <si>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</si>
  <si>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</si>
  <si>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</si>
  <si>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</si>
  <si>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</si>
  <si>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</si>
  <si>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</si>
  <si>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</si>
  <si>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</si>
  <si>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</si>
  <si>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</si>
  <si>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</si>
  <si>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</si>
  <si>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</si>
  <si>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</si>
  <si>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</si>
  <si>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</si>
  <si>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</si>
  <si>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</si>
  <si>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</si>
  <si>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</si>
  <si>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</si>
  <si>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</si>
  <si>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</si>
  <si>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</si>
  <si>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</si>
  <si>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</si>
  <si>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</si>
  <si>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</si>
  <si>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</si>
  <si>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</si>
  <si>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</si>
  <si>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</si>
  <si>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</si>
  <si>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</si>
  <si>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</si>
  <si>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</si>
  <si>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</si>
  <si>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</si>
  <si>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</si>
  <si>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</si>
  <si>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</si>
  <si>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</si>
  <si>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</si>
  <si>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</si>
  <si>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</si>
  <si>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</si>
  <si>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</si>
  <si>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</si>
  <si>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</si>
  <si>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</si>
  <si>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</si>
  <si>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</si>
  <si>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</si>
  <si>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</si>
  <si>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</si>
  <si>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</si>
  <si>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</si>
  <si>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</si>
  <si>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</si>
  <si>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</si>
  <si>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</si>
  <si>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</si>
  <si>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</si>
  <si>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</si>
  <si>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</si>
  <si>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</si>
  <si>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</si>
  <si>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</si>
  <si>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</si>
  <si>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</si>
  <si>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</si>
  <si>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</si>
  <si>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</si>
  <si>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</si>
  <si>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</si>
  <si>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</si>
  <si>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</si>
  <si>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</si>
  <si>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</si>
  <si>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</si>
  <si>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</si>
  <si>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</si>
  <si>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DUES AND SUBSCRIPTIONS</t>
  </si>
  <si>
    <t>BANK AND BROKER FEES</t>
  </si>
  <si>
    <r>
      <rPr>
        <rFont val="Roboto"/>
        <b/>
        <color rgb="FF000000"/>
        <sz val="10.0"/>
      </rPr>
      <t xml:space="preserve">Program Expenses </t>
    </r>
    <r>
      <rPr>
        <rFont val="Roboto"/>
        <b/>
        <i/>
        <color rgb="FF000000"/>
        <sz val="10.0"/>
      </rPr>
      <t xml:space="preserve">(Program Efficiency Ratio) </t>
    </r>
  </si>
  <si>
    <t>PROGRAM SERVICE REVENUE</t>
  </si>
  <si>
    <t>NEWSLETTER SUBSCRIPTIONS</t>
  </si>
  <si>
    <r>
      <rPr>
        <rFont val="Roboto"/>
        <color rgb="FF000000"/>
        <sz val="10.0"/>
      </rPr>
      <t xml:space="preserve">Gross amount from sales of </t>
    </r>
    <r>
      <rPr>
        <rFont val="Roboto"/>
        <color rgb="FF000000"/>
        <sz val="10.0"/>
      </rPr>
      <t>assets other than inventory</t>
    </r>
  </si>
  <si>
    <t>CYBER ATTACK LOSS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</si>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</sst>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0" fillId="0" fontId="2" numFmtId="0" xfId="0" applyAlignment="1" applyFont="1">
      <alignment readingOrder="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KASEB</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5239204</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873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5238331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436527.5833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3942017</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9.030396132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3504143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5239204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436600.3333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8.025974175</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3441632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5239204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436600.3333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7.882797463</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16.9131936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9156957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9417855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0.9722975136</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2662401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529019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3191420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5239204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0.6091421521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317131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2662401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0.1191146638</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242</v>
      </c>
      <c r="D41" s="75">
        <f>'Expenses 2023'!D40</f>
        <v>4744421</v>
      </c>
      <c r="E41" s="164">
        <f t="shared" ref="E41:E44" si="1">D41/$D$44</f>
        <v>0.9055614173</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494783</v>
      </c>
      <c r="E42" s="164">
        <f t="shared" si="1"/>
        <v>0.09443858265</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5239204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9156957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t="str">
        <f>if(D48=0, "$0",D47/D48)</f>
        <v>$0</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6666727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109889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60.66782845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10113659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KASEB</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5889424.0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5889424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19540.0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7500.0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1758.0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28798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123197.0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3391208.0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2894665.0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496543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496543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6537962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KASEB</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355000</v>
      </c>
      <c r="D3" s="99">
        <v>355000.0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166455</v>
      </c>
      <c r="D5" s="99">
        <v>166455.0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203037</v>
      </c>
      <c r="D7" s="99">
        <v>131274.0</v>
      </c>
      <c r="E7" s="99">
        <v>59386.0</v>
      </c>
      <c r="F7" s="99">
        <v>12377.0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3333794</v>
      </c>
      <c r="D9" s="99">
        <v>2872878.0</v>
      </c>
      <c r="E9" s="99">
        <v>183401.0</v>
      </c>
      <c r="F9" s="99">
        <v>277515.0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156351</v>
      </c>
      <c r="D10" s="99">
        <v>134666.0</v>
      </c>
      <c r="E10" s="99">
        <v>8361.0</v>
      </c>
      <c r="F10" s="99">
        <v>13324.0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315754</v>
      </c>
      <c r="D11" s="99">
        <v>265760.0</v>
      </c>
      <c r="E11" s="99">
        <v>18765.0</v>
      </c>
      <c r="F11" s="99">
        <v>31229.0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274247</v>
      </c>
      <c r="D12" s="99">
        <v>232611.0</v>
      </c>
      <c r="E12" s="99">
        <v>19658.0</v>
      </c>
      <c r="F12" s="99">
        <v>21978.0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23085</v>
      </c>
      <c r="D15" s="99">
        <v>1320.0</v>
      </c>
      <c r="E15" s="99">
        <v>21765.0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104040</v>
      </c>
      <c r="D16" s="99">
        <v>2913.0</v>
      </c>
      <c r="E16" s="99">
        <v>101127.0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27040</v>
      </c>
      <c r="D19" s="99">
        <v>0.0</v>
      </c>
      <c r="E19" s="99">
        <v>27040.0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1179554</v>
      </c>
      <c r="D20" s="99">
        <v>1137984.0</v>
      </c>
      <c r="E20" s="99">
        <v>41570.0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8233</v>
      </c>
      <c r="D22" s="99">
        <v>3467.0</v>
      </c>
      <c r="E22" s="99">
        <v>4766.0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95347</v>
      </c>
      <c r="D23" s="99">
        <v>90282.0</v>
      </c>
      <c r="E23" s="99">
        <v>5065.0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87189</v>
      </c>
      <c r="D25" s="99">
        <v>73032.0</v>
      </c>
      <c r="E25" s="99">
        <v>14157.0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251468</v>
      </c>
      <c r="D26" s="99">
        <v>237656.0</v>
      </c>
      <c r="E26" s="99">
        <v>13812.0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103503</v>
      </c>
      <c r="D28" s="99">
        <v>103503.0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873</v>
      </c>
      <c r="D31" s="99">
        <v>449.0</v>
      </c>
      <c r="E31" s="99">
        <v>424.0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19526</v>
      </c>
      <c r="D32" s="99">
        <v>0.0</v>
      </c>
      <c r="E32" s="99">
        <v>19526.0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75" t="s">
        <v>246</v>
      </c>
      <c r="C34" s="98">
        <f t="shared" si="1"/>
        <v>88920</v>
      </c>
      <c r="D34" s="99">
        <v>0.0</v>
      </c>
      <c r="E34" s="99">
        <v>88920.0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43552</v>
      </c>
      <c r="D35" s="99">
        <v>37855.0</v>
      </c>
      <c r="E35" s="99">
        <v>5697.0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21180</v>
      </c>
      <c r="D36" s="99">
        <v>0.0</v>
      </c>
      <c r="E36" s="99">
        <v>21180.0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3486</v>
      </c>
      <c r="D37" s="99">
        <v>2071.0</v>
      </c>
      <c r="E37" s="99">
        <v>1415.0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3000</v>
      </c>
      <c r="D38" s="99">
        <v>2870.0</v>
      </c>
      <c r="E38" s="99">
        <v>130.0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6864634</v>
      </c>
      <c r="D40" s="103">
        <f t="shared" si="2"/>
        <v>5852046</v>
      </c>
      <c r="E40" s="103">
        <f t="shared" si="2"/>
        <v>656165</v>
      </c>
      <c r="F40" s="103">
        <f t="shared" si="2"/>
        <v>356423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KASEB</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3629213.0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980243.0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1334746.0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1106.0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45256.0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16722.0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14964.0</v>
      </c>
      <c r="E12" s="108">
        <f>D11-D12</f>
        <v>1758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3776207.0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10466.0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9778995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198018.0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198018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3737971.0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5843006.0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9580977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9778995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KASEB</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6864634</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873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6863761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571980.0833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4609456</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8.058770112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3737971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6864634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572052.8333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6.534310788</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3776207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6864634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572052.8333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6.601150768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14.65992088</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5889424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6537962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0.9008042567</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3536831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746352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4283183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6864634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0.6239492156</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472105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3536831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0.1334824876</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247</v>
      </c>
      <c r="D41" s="75">
        <f>'Expenses 2024'!D40</f>
        <v>5852046</v>
      </c>
      <c r="E41" s="164">
        <f t="shared" ref="E41:E44" si="1">D41/$D$44</f>
        <v>0.8524920629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656165</v>
      </c>
      <c r="E42" s="164">
        <f t="shared" si="1"/>
        <v>0.09558630511</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356423</v>
      </c>
      <c r="E43" s="164">
        <f t="shared" si="1"/>
        <v>0.05192163195</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6864634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5889424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356423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16.52369235</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5990564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198018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30.2526235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9778995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KASEB</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182</v>
      </c>
      <c r="D5" s="177">
        <f>'Ratios 2022'!D8</f>
        <v>3.576996854</v>
      </c>
      <c r="E5" s="177">
        <f>'Ratios 2023'!D8</f>
        <v>9.030396132</v>
      </c>
      <c r="F5" s="177">
        <f>'Ratios 2024'!D8</f>
        <v>8.058770112</v>
      </c>
      <c r="G5" s="177">
        <f>average(D5:F5)</f>
        <v>6.888721033</v>
      </c>
      <c r="H5" s="149" t="s">
        <v>189</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190</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191</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190</v>
      </c>
      <c r="D10" s="148">
        <f>'Ratios 2022'!D14</f>
        <v>7.51496561</v>
      </c>
      <c r="E10" s="148">
        <f>'Ratios 2023'!D14</f>
        <v>8.025974175</v>
      </c>
      <c r="F10" s="148">
        <f>'Ratios 2024'!D14</f>
        <v>6.534310788</v>
      </c>
      <c r="G10" s="177">
        <f>average(D10:F10)</f>
        <v>7.358416858</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198</v>
      </c>
      <c r="D15" s="180">
        <f>'Ratios 2022'!D20</f>
        <v>7.992231073</v>
      </c>
      <c r="E15" s="180">
        <f>'Ratios 2023'!D20</f>
        <v>7.882797463</v>
      </c>
      <c r="F15" s="180">
        <f>'Ratios 2024'!D20</f>
        <v>6.601150768</v>
      </c>
      <c r="G15" s="177">
        <f>average(D15:F15)</f>
        <v>7.492059768</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0.982142394</v>
      </c>
      <c r="E20" s="162">
        <f>'Ratios 2023'!D26</f>
        <v>0.9722975136</v>
      </c>
      <c r="F20" s="162">
        <f>'Ratios 2024'!D26</f>
        <v>0.9008042567</v>
      </c>
      <c r="G20" s="181">
        <f>average(D20:F20)</f>
        <v>0.9517480548</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0.5243892694</v>
      </c>
      <c r="E25" s="162">
        <f>'Ratios 2023'!D33</f>
        <v>0.6091421521</v>
      </c>
      <c r="F25" s="162">
        <f>'Ratios 2024'!D33</f>
        <v>0.6239492156</v>
      </c>
      <c r="G25" s="181">
        <f>average(D25:F25)</f>
        <v>0.585826879</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0.1088219724</v>
      </c>
      <c r="E30" s="162">
        <f>'Ratios 2023'!D38</f>
        <v>0.1191146638</v>
      </c>
      <c r="F30" s="162">
        <f>'Ratios 2024'!D38</f>
        <v>0.1334824876</v>
      </c>
      <c r="G30" s="181">
        <f>average(D30:F30)</f>
        <v>0.1204730413</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0.9400868103</v>
      </c>
      <c r="E35" s="162">
        <f>'Ratios 2023'!E41</f>
        <v>0.9055614173</v>
      </c>
      <c r="F35" s="162">
        <f>'Ratios 2024'!E41</f>
        <v>0.8524920629</v>
      </c>
      <c r="G35" s="181">
        <f t="shared" ref="G35:G37" si="1">average(D35:F35)</f>
        <v>0.8993800969</v>
      </c>
      <c r="H35" s="181"/>
      <c r="I35" s="43"/>
      <c r="J35" s="43"/>
      <c r="K35" s="43"/>
      <c r="L35" s="43"/>
      <c r="M35" s="43"/>
      <c r="N35" s="43"/>
      <c r="O35" s="43"/>
      <c r="P35" s="43"/>
      <c r="Q35" s="43"/>
      <c r="R35" s="43"/>
      <c r="S35" s="43"/>
      <c r="T35" s="43"/>
      <c r="U35" s="43"/>
      <c r="V35" s="43"/>
      <c r="W35" s="43"/>
      <c r="X35" s="43"/>
      <c r="Y35" s="43"/>
    </row>
    <row r="36">
      <c r="A36" s="138"/>
      <c r="B36" s="52"/>
      <c r="C36" s="147" t="s">
        <v>219</v>
      </c>
      <c r="D36" s="162">
        <f>'Ratios 2022'!E42</f>
        <v>0.05991318972</v>
      </c>
      <c r="E36" s="162">
        <f>'Ratios 2023'!E42</f>
        <v>0.09443858265</v>
      </c>
      <c r="F36" s="162">
        <f>'Ratios 2024'!E42</f>
        <v>0.09558630511</v>
      </c>
      <c r="G36" s="181">
        <f t="shared" si="1"/>
        <v>0.0833126925</v>
      </c>
      <c r="H36" s="181"/>
      <c r="I36" s="43"/>
      <c r="J36" s="43"/>
      <c r="K36" s="43"/>
      <c r="L36" s="43"/>
      <c r="M36" s="43"/>
      <c r="N36" s="43"/>
      <c r="O36" s="43"/>
      <c r="P36" s="43"/>
      <c r="Q36" s="43"/>
      <c r="R36" s="43"/>
      <c r="S36" s="43"/>
      <c r="T36" s="43"/>
      <c r="U36" s="43"/>
      <c r="V36" s="43"/>
      <c r="W36" s="43"/>
      <c r="X36" s="43"/>
      <c r="Y36" s="43"/>
    </row>
    <row r="37">
      <c r="A37" s="138"/>
      <c r="B37" s="182"/>
      <c r="C37" s="147" t="s">
        <v>220</v>
      </c>
      <c r="D37" s="162">
        <f>'Ratios 2022'!E43</f>
        <v>0</v>
      </c>
      <c r="E37" s="162">
        <f>'Ratios 2023'!E43</f>
        <v>0</v>
      </c>
      <c r="F37" s="162">
        <f>'Ratios 2024'!E43</f>
        <v>0.05192163195</v>
      </c>
      <c r="G37" s="181">
        <f t="shared" si="1"/>
        <v>0.01730721065</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225</v>
      </c>
      <c r="D42" s="165" t="str">
        <f>'Ratios 2022'!D49</f>
        <v>$0</v>
      </c>
      <c r="E42" s="165" t="str">
        <f>'Ratios 2023'!D49</f>
        <v>$0</v>
      </c>
      <c r="F42" s="165">
        <f>'Ratios 2024'!D49</f>
        <v>16.52369235</v>
      </c>
      <c r="G42" s="183">
        <f>average(D42:F42)</f>
        <v>16.52369235</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14.77996357</v>
      </c>
      <c r="E47" s="148">
        <f>'Ratios 2023'!D54</f>
        <v>60.66782845</v>
      </c>
      <c r="F47" s="148">
        <f>'Ratios 2024'!D54</f>
        <v>30.2526235</v>
      </c>
      <c r="G47" s="177">
        <f>average(D47:F47)</f>
        <v>35.23347184</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237</v>
      </c>
      <c r="D52" s="184">
        <f>'Ratios 2022'!D59</f>
        <v>0</v>
      </c>
      <c r="E52" s="184">
        <f>'Ratios 2023'!D59</f>
        <v>0</v>
      </c>
      <c r="F52" s="184">
        <f>'Ratios 2024'!D59</f>
        <v>0</v>
      </c>
      <c r="G52" s="185">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KASEB</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KASEB</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4355280.0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4355280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9420.0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6850.0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16270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73918.0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622779.0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633778.0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-10999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-10999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4434469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KASEB</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734610</v>
      </c>
      <c r="D3" s="99">
        <v>734610.0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176378</v>
      </c>
      <c r="D7" s="99">
        <v>145418.0</v>
      </c>
      <c r="E7" s="99">
        <v>30960.0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1742830</v>
      </c>
      <c r="D9" s="99">
        <v>1696320.0</v>
      </c>
      <c r="E9" s="99">
        <v>46510.0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83726</v>
      </c>
      <c r="D10" s="99">
        <v>82049.0</v>
      </c>
      <c r="E10" s="99">
        <v>1677.0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125126</v>
      </c>
      <c r="D11" s="99">
        <v>121561.0</v>
      </c>
      <c r="E11" s="99">
        <v>3565.0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155542</v>
      </c>
      <c r="D12" s="99">
        <v>146277.0</v>
      </c>
      <c r="E12" s="99">
        <v>9265.0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16548</v>
      </c>
      <c r="D15" s="99">
        <v>2768.0</v>
      </c>
      <c r="E15" s="99">
        <v>13780.0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96240</v>
      </c>
      <c r="D16" s="99">
        <v>12319.0</v>
      </c>
      <c r="E16" s="99">
        <v>83921.0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646919</v>
      </c>
      <c r="D20" s="99">
        <v>616777.0</v>
      </c>
      <c r="E20" s="99">
        <v>30142.0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33836</v>
      </c>
      <c r="D22" s="99">
        <v>30503.0</v>
      </c>
      <c r="E22" s="99">
        <v>3333.0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50631</v>
      </c>
      <c r="D23" s="99">
        <v>46400.0</v>
      </c>
      <c r="E23" s="99">
        <v>4231.0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78337</v>
      </c>
      <c r="D25" s="99">
        <v>76885.0</v>
      </c>
      <c r="E25" s="99">
        <v>1452.0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33321</v>
      </c>
      <c r="D26" s="99">
        <v>31624.0</v>
      </c>
      <c r="E26" s="99">
        <v>1697.0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27259</v>
      </c>
      <c r="D28" s="99">
        <v>17288.0</v>
      </c>
      <c r="E28" s="99">
        <v>9971.0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736</v>
      </c>
      <c r="D31" s="99">
        <v>225.0</v>
      </c>
      <c r="E31" s="99">
        <v>511.0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16519</v>
      </c>
      <c r="D32" s="99">
        <v>0.0</v>
      </c>
      <c r="E32" s="99">
        <v>16519.0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204121</v>
      </c>
      <c r="D34" s="99">
        <v>204121.0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95000</v>
      </c>
      <c r="D35" s="99">
        <v>95000.0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27811</v>
      </c>
      <c r="D36" s="99">
        <v>27349.0</v>
      </c>
      <c r="E36" s="99">
        <v>462.0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5783</v>
      </c>
      <c r="D37" s="99">
        <v>4604.0</v>
      </c>
      <c r="E37" s="99">
        <v>1179.0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3511</v>
      </c>
      <c r="D38" s="99">
        <v>1777.0</v>
      </c>
      <c r="E38" s="99">
        <v>1734.0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4354784</v>
      </c>
      <c r="D40" s="103">
        <f t="shared" si="2"/>
        <v>4093875</v>
      </c>
      <c r="E40" s="103">
        <f t="shared" si="2"/>
        <v>260909</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KASEB</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1167598.0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130270.0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1159018.0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102900.0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12711.0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16722.0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13218.0</v>
      </c>
      <c r="E12" s="108">
        <f>D11-D12</f>
        <v>3504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2900370.0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5476371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174053.0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174053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2727171.0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2575147.0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5302318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5476371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KASEB</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4354784</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736</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4354048</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362837.3333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1297868</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3.576996854</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2727171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4354784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362898.6667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7.51496561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2900370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4354784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362898.6667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7.992231073</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11.56922793</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4355280</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4434469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0.982142394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1919208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364394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2283602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4354784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0.5243892694</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208852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1919208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0.1088219724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4093875</v>
      </c>
      <c r="E41" s="164">
        <f t="shared" ref="E41:E44" si="1">D41/$D$44</f>
        <v>0.9400868103</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260909</v>
      </c>
      <c r="E42" s="164">
        <f t="shared" si="1"/>
        <v>0.05991318972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4354784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4355280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t="str">
        <f>if(D48=0, "$0",D47/D48)</f>
        <v>$0</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2572497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174053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14.77996357</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5476371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KASEB</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9156957.0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9156957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2708.0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1389.0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4097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56130.0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1528726.0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1328055.0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200671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200671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9417855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KASEB</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195000</v>
      </c>
      <c r="D3" s="99">
        <v>195000.0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17409</v>
      </c>
      <c r="D5" s="99">
        <v>17409.0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195195</v>
      </c>
      <c r="D7" s="99">
        <v>136671.0</v>
      </c>
      <c r="E7" s="99">
        <v>58524.0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2467206</v>
      </c>
      <c r="D9" s="99">
        <v>2318956.0</v>
      </c>
      <c r="E9" s="99">
        <v>148250.0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100668</v>
      </c>
      <c r="D10" s="99">
        <v>94873.0</v>
      </c>
      <c r="E10" s="99">
        <v>5795.0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216463</v>
      </c>
      <c r="D11" s="99">
        <v>204609.0</v>
      </c>
      <c r="E11" s="99">
        <v>11854.0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211888</v>
      </c>
      <c r="D12" s="99">
        <v>193445.0</v>
      </c>
      <c r="E12" s="99">
        <v>18443.0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6500</v>
      </c>
      <c r="D15" s="99">
        <v>0.0</v>
      </c>
      <c r="E15" s="99">
        <v>6500.0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113308</v>
      </c>
      <c r="D16" s="99">
        <v>8857.0</v>
      </c>
      <c r="E16" s="99">
        <v>104451.0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1020708</v>
      </c>
      <c r="D20" s="99">
        <v>928395.0</v>
      </c>
      <c r="E20" s="99">
        <v>92313.0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18546</v>
      </c>
      <c r="D22" s="99">
        <v>14305.0</v>
      </c>
      <c r="E22" s="99">
        <v>4241.0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102644</v>
      </c>
      <c r="D23" s="99">
        <v>102555.0</v>
      </c>
      <c r="E23" s="99">
        <v>89.0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75632</v>
      </c>
      <c r="D25" s="99">
        <v>68777.0</v>
      </c>
      <c r="E25" s="99">
        <v>6855.0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127306</v>
      </c>
      <c r="D26" s="99">
        <v>125127.0</v>
      </c>
      <c r="E26" s="99">
        <v>2179.0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185468</v>
      </c>
      <c r="D28" s="99">
        <v>182560.0</v>
      </c>
      <c r="E28" s="99">
        <v>2908.0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873</v>
      </c>
      <c r="D31" s="99">
        <v>449.0</v>
      </c>
      <c r="E31" s="99">
        <v>424.0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21555</v>
      </c>
      <c r="D32" s="99">
        <v>0.0</v>
      </c>
      <c r="E32" s="99">
        <v>21555.0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142053</v>
      </c>
      <c r="D34" s="99">
        <v>142053.0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75" t="s">
        <v>240</v>
      </c>
      <c r="C35" s="98">
        <f t="shared" si="1"/>
        <v>9485</v>
      </c>
      <c r="D35" s="99">
        <v>7411.0</v>
      </c>
      <c r="E35" s="99">
        <v>2074.0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75" t="s">
        <v>241</v>
      </c>
      <c r="C36" s="98">
        <f t="shared" si="1"/>
        <v>6628</v>
      </c>
      <c r="D36" s="99">
        <v>0.0</v>
      </c>
      <c r="E36" s="99">
        <v>6628.0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3761</v>
      </c>
      <c r="D37" s="99">
        <v>2061.0</v>
      </c>
      <c r="E37" s="99">
        <v>1700.0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908</v>
      </c>
      <c r="D38" s="99">
        <v>908.0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5239204</v>
      </c>
      <c r="D40" s="103">
        <f t="shared" si="2"/>
        <v>4744421</v>
      </c>
      <c r="E40" s="103">
        <f t="shared" si="2"/>
        <v>494783</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KASEB</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3085383.0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856634.0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2665696.0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38422.0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20592.0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16722.0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14091.0</v>
      </c>
      <c r="E12" s="108">
        <f>D11-D12</f>
        <v>2631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3441632.0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2669.0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10113659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109889.0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109889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3504143.0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6499627.0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10003770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10113659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