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<sst xmlns="http://schemas.openxmlformats.org/spreadsheetml/2006/main" count="870" uniqueCount="250">
  <si>
    <t>GOODWILL OF GREATER WASHINGTON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</si>
  <si>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</si>
  <si>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</si>
  <si>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</si>
  <si>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</si>
  <si>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</si>
  <si>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</si>
  <si>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</si>
  <si>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</si>
  <si>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</si>
  <si>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</si>
  <si>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</si>
  <si>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</si>
  <si>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</si>
  <si>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</si>
  <si>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</si>
  <si>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</si>
  <si>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</si>
  <si>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</si>
  <si>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</si>
  <si>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</si>
  <si>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</si>
  <si>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</si>
  <si>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</si>
  <si>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</si>
  <si>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</si>
  <si>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</si>
  <si>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</si>
  <si>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</si>
  <si>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</si>
  <si>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</si>
  <si>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</si>
  <si>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</si>
  <si>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</si>
  <si>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</si>
  <si>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</si>
  <si>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</si>
  <si>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</si>
  <si>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</si>
  <si>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</si>
  <si>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</si>
  <si>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</si>
  <si>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</si>
  <si>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</si>
  <si>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</si>
  <si>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</si>
  <si>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</si>
  <si>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</si>
  <si>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</si>
  <si>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</si>
  <si>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</si>
  <si>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</si>
  <si>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</si>
  <si>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</si>
  <si>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</si>
  <si>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</si>
  <si>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</si>
  <si>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</si>
  <si>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</si>
  <si>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</si>
  <si>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</si>
  <si>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</si>
  <si>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</si>
  <si>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</si>
  <si>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SERVICE INCOME</t>
  </si>
  <si>
    <t>SERVICE CONTRACTS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</si>
  <si>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</si>
  <si>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</si>
  <si>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</si>
  <si>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</si>
  <si>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</si>
  <si>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</si>
  <si>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</si>
  <si>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</si>
  <si>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</si>
  <si>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</si>
  <si>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</si>
  <si>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</si>
  <si>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</si>
  <si>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</si>
  <si>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</si>
  <si>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</si>
  <si>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</si>
  <si>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</si>
  <si>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</si>
  <si>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</si>
  <si>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</si>
  <si>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</si>
  <si>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</si>
  <si>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</si>
  <si>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</si>
  <si>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</si>
  <si>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</si>
  <si>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</si>
  <si>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</si>
  <si>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</si>
  <si>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</si>
  <si>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</si>
  <si>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</si>
  <si>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</si>
  <si>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</si>
  <si>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</si>
  <si>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</si>
  <si>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</si>
  <si>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</si>
  <si>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</si>
  <si>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</si>
  <si>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</si>
  <si>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</si>
  <si>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</si>
  <si>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</si>
  <si>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</si>
  <si>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</si>
  <si>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</si>
  <si>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</si>
  <si>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</si>
  <si>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</si>
  <si>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</si>
  <si>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</si>
  <si>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</si>
  <si>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</si>
  <si>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</si>
  <si>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</si>
  <si>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</si>
  <si>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</si>
  <si>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</si>
  <si>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</si>
  <si>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</si>
  <si>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</si>
  <si>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</si>
  <si>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</si>
  <si>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</si>
  <si>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</si>
  <si>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</si>
  <si>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</si>
  <si>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</si>
  <si>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EXPENSES</t>
  </si>
  <si>
    <t>AUCTION FEES</t>
  </si>
  <si>
    <t>SOURCREAMERICA COMM.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</si>
  <si>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</si>
  <si>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</si>
  <si>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</si>
  <si>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</si>
  <si>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</si>
  <si>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</si>
  <si>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</si>
  <si>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</si>
  <si>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</si>
  <si>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</si>
  <si>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</si>
  <si>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</si>
  <si>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</si>
  <si>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</si>
  <si>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</si>
  <si>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</si>
  <si>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</si>
  <si>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</si>
  <si>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</si>
  <si>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</si>
  <si>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</si>
  <si>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</si>
  <si>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</si>
  <si>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</si>
  <si>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</si>
  <si>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</si>
  <si>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</si>
  <si>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</si>
  <si>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</si>
  <si>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</si>
  <si>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</si>
  <si>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</si>
  <si>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</si>
  <si>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</si>
  <si>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</si>
  <si>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</si>
  <si>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</si>
  <si>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</si>
  <si>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</si>
  <si>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</si>
  <si>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</si>
  <si>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</si>
  <si>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</si>
  <si>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</si>
  <si>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</si>
  <si>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</si>
  <si>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</si>
  <si>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</si>
  <si>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</si>
  <si>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</si>
  <si>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</si>
  <si>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</si>
  <si>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</si>
  <si>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</si>
  <si>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</si>
  <si>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</si>
  <si>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</si>
  <si>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</si>
  <si>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</si>
  <si>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</si>
  <si>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</si>
  <si>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</si>
  <si>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</si>
  <si>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</si>
  <si>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</si>
  <si>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</si>
  <si>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</si>
  <si>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</si>
  <si>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</si>
  <si>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</si>
  <si>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</si>
  <si>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</si>
  <si>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</si>
  <si>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</si>
  <si>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</si>
  <si>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</si>
  <si>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</si>
  <si>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</si>
  <si>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</si>
  <si>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</si>
  <si>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</si>
  <si>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</si>
  <si>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</si>
  <si>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</si>
  <si>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</si>
  <si>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</si>
  <si>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</si>
  <si>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</si>
  <si>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</si>
  <si>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</si>
  <si>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</si>
  <si>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</si>
  <si>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</si>
  <si>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</si>
  <si>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</si>
  <si>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</si>
  <si>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</si>
  <si>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</si>
  <si>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</si>
  <si>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</si>
  <si>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</si>
  <si>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SOURCEAMERICA COMM.</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</si>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</sst>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GOODWILL OF GREATER WASHINGTON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69346411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1714323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67632088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5636007.333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6374763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1.13107784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29662365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69346411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5778867.583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5.132902696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8841158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69346411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5778867.583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1.529911851</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2.660989691</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16426002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75074293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0.2187966259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35705342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6323263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42028605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69346411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0.6060674863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3585859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35705342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0.1004292019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241</v>
      </c>
      <c r="D41" s="75">
        <f>'Expenses 2023'!D40</f>
        <v>63561270</v>
      </c>
      <c r="E41" s="164">
        <f t="shared" ref="E41:E44" si="1">D41/$D$44</f>
        <v>0.9165762018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4696713</v>
      </c>
      <c r="E42" s="164">
        <f t="shared" si="1"/>
        <v>0.06772827796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1088428</v>
      </c>
      <c r="E43" s="164">
        <f t="shared" si="1"/>
        <v>0.01569552028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69346411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16587721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1088428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15.24007192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11965626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4066928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2.942177978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78951988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GOODWILL OF GREATER WASHINGTON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8923.0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1.9210567E7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1.7269894E7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19319490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1.4368018E7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2756860.0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17124878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302702.0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1023910.0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1150092.0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-126182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-126182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6.1506592E7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1.6882478E7</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44624114</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44660.0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44660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81289662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GOODWILL OF GREATER WASHINGTON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1170949</v>
      </c>
      <c r="D7" s="99">
        <v>844106.0</v>
      </c>
      <c r="E7" s="99">
        <v>233947.0</v>
      </c>
      <c r="F7" s="99">
        <v>92896.0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40120527</v>
      </c>
      <c r="D9" s="99">
        <v>3.7508034E7</v>
      </c>
      <c r="E9" s="99">
        <v>2265210.0</v>
      </c>
      <c r="F9" s="99">
        <v>347283.0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330710</v>
      </c>
      <c r="D10" s="99">
        <v>291865.0</v>
      </c>
      <c r="E10" s="99">
        <v>27999.0</v>
      </c>
      <c r="F10" s="99">
        <v>10846.0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4058648</v>
      </c>
      <c r="D11" s="99">
        <v>3842028.0</v>
      </c>
      <c r="E11" s="99">
        <v>180203.0</v>
      </c>
      <c r="F11" s="99">
        <v>36417.0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3140574</v>
      </c>
      <c r="D12" s="99">
        <v>2908839.0</v>
      </c>
      <c r="E12" s="99">
        <v>204985.0</v>
      </c>
      <c r="F12" s="99">
        <v>26750.0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37880</v>
      </c>
      <c r="D15" s="99">
        <v>27103.0</v>
      </c>
      <c r="E15" s="99">
        <v>10566.0</v>
      </c>
      <c r="F15" s="99">
        <v>211.0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125260</v>
      </c>
      <c r="D16" s="99">
        <v>0.0</v>
      </c>
      <c r="E16" s="99">
        <v>125260.0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43430</v>
      </c>
      <c r="D19" s="99">
        <v>0.0</v>
      </c>
      <c r="E19" s="99">
        <v>43430.0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1777195</v>
      </c>
      <c r="D20" s="99">
        <v>1451071.0</v>
      </c>
      <c r="E20" s="99">
        <v>191985.0</v>
      </c>
      <c r="F20" s="99">
        <v>134139.0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639660</v>
      </c>
      <c r="D21" s="99">
        <v>134934.0</v>
      </c>
      <c r="E21" s="99">
        <v>503105.0</v>
      </c>
      <c r="F21" s="99">
        <v>1621.0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6200682</v>
      </c>
      <c r="D22" s="99">
        <v>5872623.0</v>
      </c>
      <c r="E22" s="99">
        <v>266833.0</v>
      </c>
      <c r="F22" s="99">
        <v>61226.0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1345774</v>
      </c>
      <c r="D23" s="99">
        <v>1205512.0</v>
      </c>
      <c r="E23" s="99">
        <v>116129.0</v>
      </c>
      <c r="F23" s="99">
        <v>24133.0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15155409</v>
      </c>
      <c r="D25" s="99">
        <v>1.4297435E7</v>
      </c>
      <c r="E25" s="99">
        <v>636981.0</v>
      </c>
      <c r="F25" s="99">
        <v>220993.0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184990</v>
      </c>
      <c r="D26" s="99">
        <v>159042.0</v>
      </c>
      <c r="E26" s="99">
        <v>17312.0</v>
      </c>
      <c r="F26" s="99">
        <v>8636.0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99328</v>
      </c>
      <c r="D28" s="99">
        <v>27796.0</v>
      </c>
      <c r="E28" s="99">
        <v>70431.0</v>
      </c>
      <c r="F28" s="99">
        <v>1101.0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7538</v>
      </c>
      <c r="D29" s="99">
        <v>2563.0</v>
      </c>
      <c r="E29" s="99">
        <v>3694.0</v>
      </c>
      <c r="F29" s="99">
        <v>1281.0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1650301</v>
      </c>
      <c r="D31" s="99">
        <v>1363111.0</v>
      </c>
      <c r="E31" s="99">
        <v>230277.0</v>
      </c>
      <c r="F31" s="99">
        <v>56913.0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608481</v>
      </c>
      <c r="D32" s="99">
        <v>539168.0</v>
      </c>
      <c r="E32" s="99">
        <v>66024.0</v>
      </c>
      <c r="F32" s="99">
        <v>3289.0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1411321</v>
      </c>
      <c r="D34" s="99">
        <v>1411321.0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1074955</v>
      </c>
      <c r="D35" s="99">
        <v>839874.0</v>
      </c>
      <c r="E35" s="99">
        <v>157094.0</v>
      </c>
      <c r="F35" s="99">
        <v>77987.0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502293</v>
      </c>
      <c r="D36" s="99">
        <v>502293.0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79685905</v>
      </c>
      <c r="D40" s="103">
        <f t="shared" si="2"/>
        <v>73228718</v>
      </c>
      <c r="E40" s="103">
        <f t="shared" si="2"/>
        <v>5351465</v>
      </c>
      <c r="F40" s="103">
        <f t="shared" si="2"/>
        <v>1105722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GOODWILL OF GREATER WASHINGTON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2827455.0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2831375.0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129892.0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4144111.0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1288693.0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1790585.0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2.6966223E7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1.683479E7</v>
      </c>
      <c r="E12" s="108">
        <f>D11-D12</f>
        <v>10131433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1.0107972E7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6.6300052E7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99551568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4118352.0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511813.0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7.2963187E7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77593352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2.1601577E7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356639.0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21958216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99551568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GOODWILL OF GREATER WASHINGTON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79685905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1650301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78035604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6502967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5658830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0.8701920216</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21601577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79685905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6640492.083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3.253008471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10107972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79685905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6640492.083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1.522172133</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2.392364155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19210567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81289662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0.2363223875</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41291476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7529932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48821408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79685905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0.6126730693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4389358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41291476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0.1063017946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2024'!D40</f>
        <v>73228718</v>
      </c>
      <c r="E41" s="164">
        <f t="shared" ref="E41:E44" si="1">D41/$D$44</f>
        <v>0.9189670118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5351465</v>
      </c>
      <c r="E42" s="164">
        <f t="shared" si="1"/>
        <v>0.06715698341</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1105722</v>
      </c>
      <c r="E43" s="164">
        <f t="shared" si="1"/>
        <v>0.0138760048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79685905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19319490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1105722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17.47228508</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13012111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4630165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2.810290994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99551568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GOODWILL OF GREATER WASHINGTON</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182</v>
      </c>
      <c r="D5" s="176">
        <f>'Ratios 2022'!D8</f>
        <v>0.520860586</v>
      </c>
      <c r="E5" s="176">
        <f>'Ratios 2023'!D8</f>
        <v>1.13107784</v>
      </c>
      <c r="F5" s="176">
        <f>'Ratios 2024'!D8</f>
        <v>0.8701920216</v>
      </c>
      <c r="G5" s="176">
        <f>average(D5:F5)</f>
        <v>0.8407101491</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190</v>
      </c>
      <c r="D10" s="148">
        <f>'Ratios 2022'!D14</f>
        <v>4.269602048</v>
      </c>
      <c r="E10" s="148">
        <f>'Ratios 2023'!D14</f>
        <v>5.132902696</v>
      </c>
      <c r="F10" s="148">
        <f>'Ratios 2024'!D14</f>
        <v>3.253008471</v>
      </c>
      <c r="G10" s="176">
        <f>average(D10:F10)</f>
        <v>4.218504405</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1.36729553</v>
      </c>
      <c r="E15" s="179">
        <f>'Ratios 2023'!D20</f>
        <v>1.529911851</v>
      </c>
      <c r="F15" s="179">
        <f>'Ratios 2024'!D20</f>
        <v>1.522172133</v>
      </c>
      <c r="G15" s="176">
        <f>average(D15:F15)</f>
        <v>1.473126505</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0.2216240799</v>
      </c>
      <c r="E20" s="162">
        <f>'Ratios 2023'!D26</f>
        <v>0.2187966259</v>
      </c>
      <c r="F20" s="162">
        <f>'Ratios 2024'!D26</f>
        <v>0.2363223875</v>
      </c>
      <c r="G20" s="180">
        <f>average(D20:F20)</f>
        <v>0.2255810311</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0.6028870608</v>
      </c>
      <c r="E25" s="162">
        <f>'Ratios 2023'!D33</f>
        <v>0.6060674863</v>
      </c>
      <c r="F25" s="162">
        <f>'Ratios 2024'!D33</f>
        <v>0.6126730693</v>
      </c>
      <c r="G25" s="180">
        <f>average(D25:F25)</f>
        <v>0.6072092055</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0.1155208556</v>
      </c>
      <c r="E30" s="162">
        <f>'Ratios 2023'!D38</f>
        <v>0.1004292019</v>
      </c>
      <c r="F30" s="162">
        <f>'Ratios 2024'!D38</f>
        <v>0.1063017946</v>
      </c>
      <c r="G30" s="180">
        <f>average(D30:F30)</f>
        <v>0.107417284</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0.9218964341</v>
      </c>
      <c r="E35" s="162">
        <f>'Ratios 2023'!E41</f>
        <v>0.9165762018</v>
      </c>
      <c r="F35" s="162">
        <f>'Ratios 2024'!E41</f>
        <v>0.9189670118</v>
      </c>
      <c r="G35" s="180">
        <f t="shared" ref="G35:G37" si="1">average(D35:F35)</f>
        <v>0.9191465492</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0.06338918449</v>
      </c>
      <c r="E36" s="162">
        <f>'Ratios 2023'!E42</f>
        <v>0.06772827796</v>
      </c>
      <c r="F36" s="162">
        <f>'Ratios 2024'!E42</f>
        <v>0.06715698341</v>
      </c>
      <c r="G36" s="180">
        <f t="shared" si="1"/>
        <v>0.06609148195</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0.01471438136</v>
      </c>
      <c r="E37" s="162">
        <f>'Ratios 2023'!E43</f>
        <v>0.01569552028</v>
      </c>
      <c r="F37" s="162">
        <f>'Ratios 2024'!E43</f>
        <v>0.0138760048</v>
      </c>
      <c r="G37" s="180">
        <f t="shared" si="1"/>
        <v>0.01476196881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15.71121128</v>
      </c>
      <c r="E42" s="165">
        <f>'Ratios 2023'!D49</f>
        <v>15.24007192</v>
      </c>
      <c r="F42" s="165">
        <f>'Ratios 2024'!D49</f>
        <v>17.47228508</v>
      </c>
      <c r="G42" s="182">
        <f>average(D42:F42)</f>
        <v>16.14118943</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2.434822</v>
      </c>
      <c r="E47" s="148">
        <f>'Ratios 2023'!D54</f>
        <v>2.942177978</v>
      </c>
      <c r="F47" s="148">
        <f>'Ratios 2024'!D54</f>
        <v>2.810290994</v>
      </c>
      <c r="G47" s="176">
        <f>average(D47:F47)</f>
        <v>2.729096991</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GOODWILL OF GREATER WASHINGTON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GOODWILL OF GREATER WASHINGTON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15170.0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1.4922924E7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1.3282945E7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14938094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1.2614351E7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2438796.0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15053147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177373.0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1147731.0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1059762.0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87969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87969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5.0376522E7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1.3299197E7</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37077325</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67334398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GOODWILL OF GREATER WASHINGTON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5000</v>
      </c>
      <c r="D3" s="99">
        <v>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1269355</v>
      </c>
      <c r="D7" s="99">
        <v>946389.0</v>
      </c>
      <c r="E7" s="99">
        <v>219590.0</v>
      </c>
      <c r="F7" s="99">
        <v>103376.0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31414146</v>
      </c>
      <c r="D9" s="99">
        <v>2.92519E7</v>
      </c>
      <c r="E9" s="99">
        <v>1842815.0</v>
      </c>
      <c r="F9" s="99">
        <v>319431.0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308658</v>
      </c>
      <c r="D10" s="99">
        <v>293532.0</v>
      </c>
      <c r="E10" s="99">
        <v>12489.0</v>
      </c>
      <c r="F10" s="99">
        <v>2637.0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3466968</v>
      </c>
      <c r="D11" s="99">
        <v>3249392.0</v>
      </c>
      <c r="E11" s="99">
        <v>170436.0</v>
      </c>
      <c r="F11" s="99">
        <v>47140.0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2497332</v>
      </c>
      <c r="D12" s="99">
        <v>2320042.0</v>
      </c>
      <c r="E12" s="99">
        <v>148197.0</v>
      </c>
      <c r="F12" s="99">
        <v>29093.0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429602</v>
      </c>
      <c r="D16" s="99">
        <v>347078.0</v>
      </c>
      <c r="E16" s="99">
        <v>63777.0</v>
      </c>
      <c r="F16" s="99">
        <v>18747.0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35618</v>
      </c>
      <c r="D19" s="99">
        <v>0.0</v>
      </c>
      <c r="E19" s="99">
        <v>35618.0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1702373</v>
      </c>
      <c r="D20" s="99">
        <v>1564829.0</v>
      </c>
      <c r="E20" s="99">
        <v>113476.0</v>
      </c>
      <c r="F20" s="99">
        <v>24068.0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599363</v>
      </c>
      <c r="D21" s="99">
        <v>281865.0</v>
      </c>
      <c r="E21" s="99">
        <v>310704.0</v>
      </c>
      <c r="F21" s="99">
        <v>6794.0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4939087</v>
      </c>
      <c r="D22" s="99">
        <v>4715739.0</v>
      </c>
      <c r="E22" s="99">
        <v>152881.0</v>
      </c>
      <c r="F22" s="99">
        <v>70467.0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912478</v>
      </c>
      <c r="D23" s="99">
        <v>763243.0</v>
      </c>
      <c r="E23" s="99">
        <v>98529.0</v>
      </c>
      <c r="F23" s="99">
        <v>50706.0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12155862</v>
      </c>
      <c r="D25" s="99">
        <v>1.1453153E7</v>
      </c>
      <c r="E25" s="99">
        <v>521708.0</v>
      </c>
      <c r="F25" s="99">
        <v>181001.0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141343</v>
      </c>
      <c r="D26" s="99">
        <v>116673.0</v>
      </c>
      <c r="E26" s="99">
        <v>20232.0</v>
      </c>
      <c r="F26" s="99">
        <v>4438.0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47810</v>
      </c>
      <c r="D28" s="99">
        <v>991.0</v>
      </c>
      <c r="E28" s="99">
        <v>46607.0</v>
      </c>
      <c r="F28" s="99">
        <v>212.0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16486</v>
      </c>
      <c r="D29" s="99">
        <v>7727.0</v>
      </c>
      <c r="E29" s="99">
        <v>6692.0</v>
      </c>
      <c r="F29" s="99">
        <v>2067.0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1273996</v>
      </c>
      <c r="D31" s="99">
        <v>1024777.0</v>
      </c>
      <c r="E31" s="99">
        <v>204636.0</v>
      </c>
      <c r="F31" s="99">
        <v>44583.0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402607</v>
      </c>
      <c r="D32" s="99">
        <v>359005.0</v>
      </c>
      <c r="E32" s="99">
        <v>41741.0</v>
      </c>
      <c r="F32" s="99">
        <v>1861.0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1348278</v>
      </c>
      <c r="D34" s="99">
        <v>1218247.0</v>
      </c>
      <c r="E34" s="99">
        <v>85860.0</v>
      </c>
      <c r="F34" s="99">
        <v>44171.0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1203886</v>
      </c>
      <c r="D35" s="99">
        <v>1203886.0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446264</v>
      </c>
      <c r="D36" s="99">
        <v>446264.0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64616512</v>
      </c>
      <c r="D40" s="103">
        <f t="shared" si="2"/>
        <v>59569732</v>
      </c>
      <c r="E40" s="103">
        <f t="shared" si="2"/>
        <v>4095988</v>
      </c>
      <c r="F40" s="103">
        <f t="shared" si="2"/>
        <v>950792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GOODWILL OF GREATER WASHINGTON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1817632.0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931753.0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62192.0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3165578.0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958663.0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2120948.0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2.2442359E7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1.4991584E7</v>
      </c>
      <c r="E12" s="108">
        <f>D11-D12</f>
        <v>7450775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7362489.0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5.524187E7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79111900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3572137.0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147546.0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5.1647316E7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55366999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2.2990566E7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754335.0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23744901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79111900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GOODWILL OF GREATER WASHINGTON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64616512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1273996</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63342516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5278543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2749385</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0.520860586</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22990566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64616512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5384709.333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4.269602048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7362489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64616512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5384709.333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1.36729553</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1.888156116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14922924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67334398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0.2216240799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32683501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6272958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38956459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64616512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0.6028870608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3775626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32683501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0.1155208556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59569732</v>
      </c>
      <c r="E41" s="164">
        <f t="shared" ref="E41:E44" si="1">D41/$D$44</f>
        <v>0.9218964341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4095988</v>
      </c>
      <c r="E42" s="164">
        <f t="shared" si="1"/>
        <v>0.06338918449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950792</v>
      </c>
      <c r="E43" s="164">
        <f t="shared" si="1"/>
        <v>0.01471438136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64616512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14938094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950792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15.71121128</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9056766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3719683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2.434822</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79111900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GOODWILL OF GREATER WASHINGTON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8809.0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152910.0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1.6426002E7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1.3920969E7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16587721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1.3846256E7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2677490.0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16523746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226147.0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2038788.0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2136851.0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-98063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-98063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5.5761478E7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1.3957383E7</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41804095</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30647.0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30647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75074293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GOODWILL OF GREATER WASHINGTON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671666</v>
      </c>
      <c r="D3" s="99">
        <v>671666.0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1110669</v>
      </c>
      <c r="D7" s="99">
        <v>793282.0</v>
      </c>
      <c r="E7" s="99">
        <v>225350.0</v>
      </c>
      <c r="F7" s="99">
        <v>92037.0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34594673</v>
      </c>
      <c r="D9" s="99">
        <v>3.2164641E7</v>
      </c>
      <c r="E9" s="99">
        <v>2085744.0</v>
      </c>
      <c r="F9" s="99">
        <v>344288.0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297718</v>
      </c>
      <c r="D10" s="99">
        <v>286462.0</v>
      </c>
      <c r="E10" s="99">
        <v>11214.0</v>
      </c>
      <c r="F10" s="99">
        <v>42.0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3288141</v>
      </c>
      <c r="D11" s="99">
        <v>3048823.0</v>
      </c>
      <c r="E11" s="99">
        <v>191224.0</v>
      </c>
      <c r="F11" s="99">
        <v>48094.0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2737404</v>
      </c>
      <c r="D12" s="99">
        <v>2561148.0</v>
      </c>
      <c r="E12" s="99">
        <v>150164.0</v>
      </c>
      <c r="F12" s="99">
        <v>26092.0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6671</v>
      </c>
      <c r="D15" s="99">
        <v>5003.0</v>
      </c>
      <c r="E15" s="99">
        <v>1267.0</v>
      </c>
      <c r="F15" s="99">
        <v>401.0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127392</v>
      </c>
      <c r="D16" s="99">
        <v>95544.0</v>
      </c>
      <c r="E16" s="99">
        <v>24204.0</v>
      </c>
      <c r="F16" s="99">
        <v>7644.0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37504</v>
      </c>
      <c r="D19" s="99">
        <v>0.0</v>
      </c>
      <c r="E19" s="99">
        <v>37504.0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2318346</v>
      </c>
      <c r="D20" s="99">
        <v>1943781.0</v>
      </c>
      <c r="E20" s="99">
        <v>280070.0</v>
      </c>
      <c r="F20" s="99">
        <v>94495.0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507704</v>
      </c>
      <c r="D21" s="99">
        <v>133222.0</v>
      </c>
      <c r="E21" s="99">
        <v>373515.0</v>
      </c>
      <c r="F21" s="99">
        <v>967.0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5077248</v>
      </c>
      <c r="D22" s="99">
        <v>4835203.0</v>
      </c>
      <c r="E22" s="99">
        <v>190085.0</v>
      </c>
      <c r="F22" s="99">
        <v>51960.0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477558</v>
      </c>
      <c r="D23" s="99">
        <v>436422.0</v>
      </c>
      <c r="E23" s="99">
        <v>16476.0</v>
      </c>
      <c r="F23" s="99">
        <v>24660.0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12380751</v>
      </c>
      <c r="D25" s="99">
        <v>1.164093E7</v>
      </c>
      <c r="E25" s="99">
        <v>549261.0</v>
      </c>
      <c r="F25" s="99">
        <v>190560.0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170281</v>
      </c>
      <c r="D26" s="99">
        <v>139375.0</v>
      </c>
      <c r="E26" s="99">
        <v>22666.0</v>
      </c>
      <c r="F26" s="99">
        <v>8240.0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59393</v>
      </c>
      <c r="D28" s="99">
        <v>6364.0</v>
      </c>
      <c r="E28" s="99">
        <v>52663.0</v>
      </c>
      <c r="F28" s="99">
        <v>366.0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10816</v>
      </c>
      <c r="D29" s="99">
        <v>3585.0</v>
      </c>
      <c r="E29" s="99">
        <v>5439.0</v>
      </c>
      <c r="F29" s="99">
        <v>1792.0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1714323</v>
      </c>
      <c r="D31" s="99">
        <v>1241840.0</v>
      </c>
      <c r="E31" s="99">
        <v>352027.0</v>
      </c>
      <c r="F31" s="99">
        <v>120456.0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458051</v>
      </c>
      <c r="D32" s="99">
        <v>406124.0</v>
      </c>
      <c r="E32" s="99">
        <v>49215.0</v>
      </c>
      <c r="F32" s="99">
        <v>2712.0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1527980</v>
      </c>
      <c r="D34" s="99">
        <v>1375733.0</v>
      </c>
      <c r="E34" s="99">
        <v>78625.0</v>
      </c>
      <c r="F34" s="99">
        <v>73622.0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1284564</v>
      </c>
      <c r="D35" s="99">
        <v>1284564.0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487558</v>
      </c>
      <c r="D36" s="99">
        <v>487558.0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69346411</v>
      </c>
      <c r="D40" s="103">
        <f t="shared" si="2"/>
        <v>63561270</v>
      </c>
      <c r="E40" s="103">
        <f t="shared" si="2"/>
        <v>4696713</v>
      </c>
      <c r="F40" s="103">
        <f t="shared" si="2"/>
        <v>1088428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GOODWILL OF GREATER WASHINGTON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5583820.0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790943.0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114324.0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2922819.0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922249.0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1631471.0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2.4741678E7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1.6624548E7</v>
      </c>
      <c r="E12" s="108">
        <f>D11-D12</f>
        <v>8117130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8841158.0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5.0028074E7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78951988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3873429.0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193499.0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4.4458536E7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48525464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2.9662365E7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764159.0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30426524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78951988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