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<sst xmlns="http://schemas.openxmlformats.org/spreadsheetml/2006/main" count="869" uniqueCount="253">
  <si>
    <t>OREGON WALKS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</si>
  <si>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</si>
  <si>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</si>
  <si>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</si>
  <si>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</si>
  <si>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</si>
  <si>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</si>
  <si>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</si>
  <si>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</si>
  <si>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</si>
  <si>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</si>
  <si>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</si>
  <si>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</si>
  <si>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</si>
  <si>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</si>
  <si>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</si>
  <si>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</si>
  <si>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</si>
  <si>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</si>
  <si>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</si>
  <si>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</si>
  <si>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</si>
  <si>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</si>
  <si>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</si>
  <si>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</si>
  <si>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</si>
  <si>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</si>
  <si>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</si>
  <si>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</si>
  <si>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</si>
  <si>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</si>
  <si>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</si>
  <si>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</si>
  <si>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</si>
  <si>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</si>
  <si>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</si>
  <si>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</si>
  <si>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</si>
  <si>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</si>
  <si>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</si>
  <si>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</si>
  <si>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</si>
  <si>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</si>
  <si>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</si>
  <si>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</si>
  <si>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</si>
  <si>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</si>
  <si>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</si>
  <si>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</si>
  <si>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</si>
  <si>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</si>
  <si>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</si>
  <si>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</si>
  <si>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</si>
  <si>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</si>
  <si>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</si>
  <si>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</si>
  <si>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</si>
  <si>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</si>
  <si>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</si>
  <si>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</si>
  <si>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</si>
  <si>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</si>
  <si>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</si>
  <si>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PROGRAM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</si>
  <si>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</si>
  <si>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</si>
  <si>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</si>
  <si>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</si>
  <si>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</si>
  <si>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</si>
  <si>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</si>
  <si>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</si>
  <si>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</si>
  <si>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</si>
  <si>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</si>
  <si>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</si>
  <si>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</si>
  <si>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</si>
  <si>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</si>
  <si>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</si>
  <si>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</si>
  <si>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</si>
  <si>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</si>
  <si>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</si>
  <si>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</si>
  <si>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</si>
  <si>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</si>
  <si>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</si>
  <si>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</si>
  <si>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</si>
  <si>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</si>
  <si>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</si>
  <si>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</si>
  <si>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</si>
  <si>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</si>
  <si>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</si>
  <si>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</si>
  <si>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</si>
  <si>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</si>
  <si>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</si>
  <si>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</si>
  <si>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</si>
  <si>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</si>
  <si>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</si>
  <si>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</si>
  <si>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</si>
  <si>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</si>
  <si>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</si>
  <si>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</si>
  <si>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</si>
  <si>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</si>
  <si>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</si>
  <si>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</si>
  <si>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</si>
  <si>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</si>
  <si>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</si>
  <si>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</si>
  <si>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</si>
  <si>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</si>
  <si>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</si>
  <si>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</si>
  <si>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</si>
  <si>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</si>
  <si>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</si>
  <si>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</si>
  <si>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</si>
  <si>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</si>
  <si>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</si>
  <si>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</si>
  <si>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</si>
  <si>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</si>
  <si>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</si>
  <si>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</si>
  <si>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WALKING PROG &amp; PTNRSHIPS</t>
  </si>
  <si>
    <t>NETWORK FOR GOOD FEES</t>
  </si>
  <si>
    <t>BUSINESS REGISTRATION FEE</t>
  </si>
  <si>
    <t>PROF MEMBERSHIP DUES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</si>
  <si>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</si>
  <si>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</si>
  <si>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</si>
  <si>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</si>
  <si>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</si>
  <si>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</si>
  <si>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</si>
  <si>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</si>
  <si>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</si>
  <si>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</si>
  <si>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</si>
  <si>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</si>
  <si>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</si>
  <si>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</si>
  <si>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</si>
  <si>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</si>
  <si>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</si>
  <si>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</si>
  <si>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</si>
  <si>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</si>
  <si>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</si>
  <si>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</si>
  <si>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</si>
  <si>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</si>
  <si>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</si>
  <si>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</si>
  <si>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</si>
  <si>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</si>
  <si>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</si>
  <si>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</si>
  <si>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</si>
  <si>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</si>
  <si>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</si>
  <si>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</si>
  <si>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</si>
  <si>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</si>
  <si>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</si>
  <si>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</si>
  <si>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</si>
  <si>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</si>
  <si>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</si>
  <si>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</si>
  <si>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</si>
  <si>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</si>
  <si>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</si>
  <si>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</si>
  <si>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</si>
  <si>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</si>
  <si>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</si>
  <si>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</si>
  <si>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</si>
  <si>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</si>
  <si>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</si>
  <si>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</si>
  <si>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</si>
  <si>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</si>
  <si>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</si>
  <si>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</si>
  <si>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</si>
  <si>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</si>
  <si>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</si>
  <si>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</si>
  <si>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</si>
  <si>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</si>
  <si>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</si>
  <si>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</si>
  <si>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</si>
  <si>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</si>
  <si>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</si>
  <si>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</si>
  <si>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</si>
  <si>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</si>
  <si>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</si>
  <si>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</si>
  <si>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</si>
  <si>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</si>
  <si>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</si>
  <si>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</si>
  <si>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</si>
  <si>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</si>
  <si>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</si>
  <si>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</si>
  <si>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</si>
  <si>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</si>
  <si>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</si>
  <si>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</si>
  <si>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</si>
  <si>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</si>
  <si>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</si>
  <si>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</si>
  <si>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</si>
  <si>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</si>
  <si>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</si>
  <si>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</si>
  <si>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</si>
  <si>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</si>
  <si>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</si>
  <si>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</si>
  <si>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</si>
  <si>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</si>
  <si>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REVENUE</t>
  </si>
  <si>
    <r>
      <rPr>
        <rFont val="Roboto"/>
        <color rgb="FF000000"/>
        <sz val="10.0"/>
      </rPr>
      <t xml:space="preserve">Gross amount from sales of </t>
    </r>
    <r>
      <rPr>
        <rFont val="Roboto"/>
        <color rgb="FF000000"/>
        <sz val="10.0"/>
      </rPr>
      <t>assets other than inventory</t>
    </r>
  </si>
  <si>
    <t>PROGRAM SUPPLIES</t>
  </si>
  <si>
    <t>QUICKBOOK FEES</t>
  </si>
  <si>
    <t>BUSINESS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</si>
  <si>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</si>
  <si>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</si>
  <si>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PAYMENT PROCESSING FEES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</si>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</sst>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OREGON WALKS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300672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300672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25056</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171070</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6.827506386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27641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300672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25056</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1.103168902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300672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25056</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6.827506386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132832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276741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0.4799867024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215760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27997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243757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300672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0.8107073489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7719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215760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0.03577586207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2022'!D40</f>
        <v>186660</v>
      </c>
      <c r="E41" s="165">
        <f t="shared" ref="E41:E44" si="1">D41/$D$44</f>
        <v>0.620809387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112542</v>
      </c>
      <c r="E42" s="165">
        <f t="shared" si="1"/>
        <v>0.3743015645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1470</v>
      </c>
      <c r="E43" s="165">
        <f t="shared" si="1"/>
        <v>0.004889048531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300672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152932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1470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104.0353741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212781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31450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6.765691574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212781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OREGON WALKS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43818.0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11919.0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22776.0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78963</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314518.0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314518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5269.0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6391.0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-1122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392591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OREGON WALKS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90000</v>
      </c>
      <c r="D3" s="99">
        <v>90000.0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79974</v>
      </c>
      <c r="D7" s="99">
        <v>67792.0</v>
      </c>
      <c r="E7" s="99">
        <v>10682.0</v>
      </c>
      <c r="F7" s="99">
        <v>1500.0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98258</v>
      </c>
      <c r="D9" s="99">
        <v>79414.0</v>
      </c>
      <c r="E9" s="99">
        <v>16556.0</v>
      </c>
      <c r="F9" s="99">
        <v>2288.0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10028</v>
      </c>
      <c r="D11" s="99">
        <v>9457.0</v>
      </c>
      <c r="E11" s="99">
        <v>504.0</v>
      </c>
      <c r="F11" s="99">
        <v>67.0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19613</v>
      </c>
      <c r="D12" s="99">
        <v>16279.0</v>
      </c>
      <c r="E12" s="99">
        <v>2942.0</v>
      </c>
      <c r="F12" s="99">
        <v>392.0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1975</v>
      </c>
      <c r="D16" s="99">
        <v>0.0</v>
      </c>
      <c r="E16" s="99">
        <v>1975.0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31921</v>
      </c>
      <c r="D20" s="99">
        <v>14800.0</v>
      </c>
      <c r="E20" s="99">
        <v>8064.0</v>
      </c>
      <c r="F20" s="99">
        <v>9057.0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465</v>
      </c>
      <c r="D22" s="99">
        <v>176.0</v>
      </c>
      <c r="E22" s="99">
        <v>289.0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3730</v>
      </c>
      <c r="D23" s="99">
        <v>814.0</v>
      </c>
      <c r="E23" s="99">
        <v>2916.0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693</v>
      </c>
      <c r="D25" s="99">
        <v>0.0</v>
      </c>
      <c r="E25" s="99">
        <v>693.0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330</v>
      </c>
      <c r="D28" s="99">
        <v>0.0</v>
      </c>
      <c r="E28" s="99">
        <v>330.0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2864</v>
      </c>
      <c r="D32" s="99">
        <v>0.0</v>
      </c>
      <c r="E32" s="99">
        <v>2864.0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7305</v>
      </c>
      <c r="D34" s="99">
        <v>7305.0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5681</v>
      </c>
      <c r="D35" s="99">
        <v>5681.0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2368</v>
      </c>
      <c r="D36" s="99">
        <v>0.0</v>
      </c>
      <c r="E36" s="99">
        <v>1237.0</v>
      </c>
      <c r="F36" s="99">
        <v>1131.0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1637</v>
      </c>
      <c r="D37" s="99">
        <v>0.0</v>
      </c>
      <c r="E37" s="99">
        <v>3.0</v>
      </c>
      <c r="F37" s="99">
        <v>1634.0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1021</v>
      </c>
      <c r="D38" s="99">
        <v>450.0</v>
      </c>
      <c r="E38" s="99">
        <v>571.0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357863</v>
      </c>
      <c r="D40" s="104">
        <f t="shared" si="2"/>
        <v>292168</v>
      </c>
      <c r="E40" s="104">
        <f t="shared" si="2"/>
        <v>49626</v>
      </c>
      <c r="F40" s="104">
        <f t="shared" si="2"/>
        <v>16069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WALKS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203526.0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29842.0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233368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11014.0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101075.0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58910.0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170999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62369.0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62369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233368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OREGON WALKS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357863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357863</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29821.91667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203526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6.82471225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62369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357863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29821.91667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2.091381339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357863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29821.91667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6.82471225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314518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392591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0.8011340046</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178232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29641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207873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357863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0.5808731274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10028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178232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0.05626374613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246</v>
      </c>
      <c r="D41" s="75">
        <f>'Expenses 2023'!D40</f>
        <v>292168</v>
      </c>
      <c r="E41" s="165">
        <f t="shared" ref="E41:E44" si="1">D41/$D$44</f>
        <v>0.8164241623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49626</v>
      </c>
      <c r="E42" s="165">
        <f t="shared" si="1"/>
        <v>0.1386731794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16069</v>
      </c>
      <c r="E43" s="165">
        <f t="shared" si="1"/>
        <v>0.04490265828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357863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78963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16069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4.913995893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233368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112089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2.08198842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233368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OREGON WALKS</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181</v>
      </c>
      <c r="D5" s="177">
        <f>'Ratios 2021'!D8</f>
        <v>3.142877519</v>
      </c>
      <c r="E5" s="177">
        <f>'Ratios 2022'!D8</f>
        <v>6.827506386</v>
      </c>
      <c r="F5" s="177">
        <f>'Ratios 2023'!D8</f>
        <v>6.82471225</v>
      </c>
      <c r="G5" s="177">
        <f>average(D5:F5)</f>
        <v>5.598365385</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189</v>
      </c>
      <c r="D10" s="149">
        <f>'Ratios 2021'!D14</f>
        <v>4.413584561</v>
      </c>
      <c r="E10" s="149">
        <f>'Ratios 2022'!D14</f>
        <v>1.103168902</v>
      </c>
      <c r="F10" s="149">
        <f>'Ratios 2023'!D14</f>
        <v>2.091381339</v>
      </c>
      <c r="G10" s="177">
        <f>average(D10:F10)</f>
        <v>2.536044934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0.4406667481</v>
      </c>
      <c r="E20" s="163">
        <f>'Ratios 2022'!D26</f>
        <v>0.4799867024</v>
      </c>
      <c r="F20" s="163">
        <f>'Ratios 2023'!D26</f>
        <v>0.8011340046</v>
      </c>
      <c r="G20" s="181">
        <f>average(D20:F20)</f>
        <v>0.5739291517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0.8022579127</v>
      </c>
      <c r="E25" s="163">
        <f>'Ratios 2022'!D33</f>
        <v>0.8107073489</v>
      </c>
      <c r="F25" s="163">
        <f>'Ratios 2023'!D33</f>
        <v>0.5808731274</v>
      </c>
      <c r="G25" s="181">
        <f>average(D25:F25)</f>
        <v>0.731279463</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0.05363717679</v>
      </c>
      <c r="E30" s="163">
        <f>'Ratios 2022'!D38</f>
        <v>0.03577586207</v>
      </c>
      <c r="F30" s="163">
        <f>'Ratios 2023'!D38</f>
        <v>0.05626374613</v>
      </c>
      <c r="G30" s="181">
        <f>average(D30:F30)</f>
        <v>0.04855892833</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0.4725356231</v>
      </c>
      <c r="E35" s="163">
        <f>'Ratios 2022'!E41</f>
        <v>0.620809387</v>
      </c>
      <c r="F35" s="163">
        <f>'Ratios 2023'!E41</f>
        <v>0.8164241623</v>
      </c>
      <c r="G35" s="181">
        <f t="shared" ref="G35:G37" si="1">average(D35:F35)</f>
        <v>0.6365897241</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0.4804090773</v>
      </c>
      <c r="E36" s="163">
        <f>'Ratios 2022'!E42</f>
        <v>0.3743015645</v>
      </c>
      <c r="F36" s="163">
        <f>'Ratios 2023'!E42</f>
        <v>0.1386731794</v>
      </c>
      <c r="G36" s="181">
        <f t="shared" si="1"/>
        <v>0.3311279404</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0.0470552996</v>
      </c>
      <c r="E37" s="163">
        <f>'Ratios 2022'!E43</f>
        <v>0.004889048531</v>
      </c>
      <c r="F37" s="163">
        <f>'Ratios 2023'!E43</f>
        <v>0.04490265828</v>
      </c>
      <c r="G37" s="181">
        <f t="shared" si="1"/>
        <v>0.03228233547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13.18914823</v>
      </c>
      <c r="E42" s="166">
        <f>'Ratios 2022'!D49</f>
        <v>104.0353741</v>
      </c>
      <c r="F42" s="166">
        <f>'Ratios 2023'!D49</f>
        <v>4.913995893</v>
      </c>
      <c r="G42" s="183">
        <f>average(D42:F42)</f>
        <v>40.71283942</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11.10423197</v>
      </c>
      <c r="E47" s="149">
        <f>'Ratios 2022'!D54</f>
        <v>6.765691574</v>
      </c>
      <c r="F47" s="149">
        <f>'Ratios 2023'!D54</f>
        <v>2.08198842</v>
      </c>
      <c r="G47" s="177">
        <f>average(D47:F47)</f>
        <v>6.650637323</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OREGON WALKS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OREGON WALKS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530.0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47981.0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38511.0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87022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68577.0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68577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155621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OREGON WALKS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51923</v>
      </c>
      <c r="D7" s="99">
        <v>19027.0</v>
      </c>
      <c r="E7" s="99">
        <v>27204.0</v>
      </c>
      <c r="F7" s="99">
        <v>5692.0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44223</v>
      </c>
      <c r="D9" s="99">
        <v>24525.0</v>
      </c>
      <c r="E9" s="99">
        <v>19698.0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5157</v>
      </c>
      <c r="D11" s="99">
        <v>2860.0</v>
      </c>
      <c r="E11" s="99">
        <v>2297.0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11188</v>
      </c>
      <c r="D12" s="99">
        <v>5068.0</v>
      </c>
      <c r="E12" s="99">
        <v>5458.0</v>
      </c>
      <c r="F12" s="99">
        <v>662.0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1875</v>
      </c>
      <c r="D16" s="99">
        <v>0.0</v>
      </c>
      <c r="E16" s="99">
        <v>1875.0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6893</v>
      </c>
      <c r="D20" s="99">
        <v>0.0</v>
      </c>
      <c r="E20" s="99">
        <v>6893.0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1107</v>
      </c>
      <c r="D22" s="99">
        <v>263.0</v>
      </c>
      <c r="E22" s="99">
        <v>822.0</v>
      </c>
      <c r="F22" s="99">
        <v>22.0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2693</v>
      </c>
      <c r="D23" s="99">
        <v>1967.0</v>
      </c>
      <c r="E23" s="99">
        <v>647.0</v>
      </c>
      <c r="F23" s="99">
        <v>79.0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599</v>
      </c>
      <c r="D25" s="99">
        <v>272.0</v>
      </c>
      <c r="E25" s="99">
        <v>292.0</v>
      </c>
      <c r="F25" s="99">
        <v>35.0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1216</v>
      </c>
      <c r="D26" s="99">
        <v>630.0</v>
      </c>
      <c r="E26" s="99">
        <v>586.0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434</v>
      </c>
      <c r="D32" s="99">
        <v>0.0</v>
      </c>
      <c r="E32" s="99">
        <v>434.0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11063</v>
      </c>
      <c r="D34" s="99">
        <v>11063.0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1285</v>
      </c>
      <c r="D35" s="99">
        <v>582.0</v>
      </c>
      <c r="E35" s="99">
        <v>627.0</v>
      </c>
      <c r="F35" s="99">
        <v>76.0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200</v>
      </c>
      <c r="D36" s="99">
        <v>0.0</v>
      </c>
      <c r="E36" s="99">
        <v>200.0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200</v>
      </c>
      <c r="D37" s="99">
        <v>0.0</v>
      </c>
      <c r="E37" s="99">
        <v>200.0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162</v>
      </c>
      <c r="D38" s="99">
        <v>1.0</v>
      </c>
      <c r="E38" s="99">
        <v>129.0</v>
      </c>
      <c r="F38" s="99">
        <v>32.0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140218</v>
      </c>
      <c r="D40" s="104">
        <f t="shared" si="2"/>
        <v>66258</v>
      </c>
      <c r="E40" s="104">
        <f t="shared" si="2"/>
        <v>67362</v>
      </c>
      <c r="F40" s="104">
        <f t="shared" si="2"/>
        <v>6598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WALKS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36724.0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18650.0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1302.0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56676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5104.0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5104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51572.0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51572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56676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OREGON WALKS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140218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140218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11684.83333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36724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3.142877519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51572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140218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11684.83333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4.413584561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140218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11684.83333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3.142877519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68577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155621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0.4406667481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96146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16345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112491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140218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0.8022579127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5157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96146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0.05363717679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66258</v>
      </c>
      <c r="E41" s="165">
        <f t="shared" ref="E41:E44" si="1">D41/$D$44</f>
        <v>0.4725356231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67362</v>
      </c>
      <c r="E42" s="165">
        <f t="shared" si="1"/>
        <v>0.4804090773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6598</v>
      </c>
      <c r="E43" s="165">
        <f t="shared" si="1"/>
        <v>0.0470552996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140218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87022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6598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13.18914823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56676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5104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11.10423197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56676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OREGON WALKS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23100.0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96304.0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33028.0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152932</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132832.0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132832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265.0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9288.0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-9288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276741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OREGON WALKS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106072</v>
      </c>
      <c r="D7" s="99">
        <v>59187.0</v>
      </c>
      <c r="E7" s="99">
        <v>45961.0</v>
      </c>
      <c r="F7" s="99">
        <v>924.0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109688</v>
      </c>
      <c r="D9" s="99">
        <v>78933.0</v>
      </c>
      <c r="E9" s="99">
        <v>30755.0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7719</v>
      </c>
      <c r="D11" s="99">
        <v>5674.0</v>
      </c>
      <c r="E11" s="99">
        <v>2045.0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20278</v>
      </c>
      <c r="D12" s="99">
        <v>1618.0</v>
      </c>
      <c r="E12" s="99">
        <v>18660.0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1925</v>
      </c>
      <c r="D16" s="99">
        <v>0.0</v>
      </c>
      <c r="E16" s="99">
        <v>1925.0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30728</v>
      </c>
      <c r="D20" s="99">
        <v>24627.0</v>
      </c>
      <c r="E20" s="99">
        <v>6101.0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2992</v>
      </c>
      <c r="D22" s="99">
        <v>2504.0</v>
      </c>
      <c r="E22" s="99">
        <v>488.0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2250</v>
      </c>
      <c r="D23" s="99">
        <v>1190.0</v>
      </c>
      <c r="E23" s="99">
        <v>1060.0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1000</v>
      </c>
      <c r="D25" s="99">
        <v>350.0</v>
      </c>
      <c r="E25" s="99">
        <v>650.0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530</v>
      </c>
      <c r="D28" s="99">
        <v>530.0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2105</v>
      </c>
      <c r="D32" s="99">
        <v>0.0</v>
      </c>
      <c r="E32" s="99">
        <v>2105.0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240</v>
      </c>
      <c r="C34" s="98">
        <f t="shared" si="1"/>
        <v>11607</v>
      </c>
      <c r="D34" s="99">
        <v>11607.0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1364</v>
      </c>
      <c r="D35" s="99">
        <v>0.0</v>
      </c>
      <c r="E35" s="99">
        <v>948.0</v>
      </c>
      <c r="F35" s="99">
        <v>416.0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985</v>
      </c>
      <c r="D36" s="99">
        <v>0.0</v>
      </c>
      <c r="E36" s="99">
        <v>985.0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446</v>
      </c>
      <c r="D37" s="99">
        <v>0.0</v>
      </c>
      <c r="E37" s="99">
        <v>446.0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983</v>
      </c>
      <c r="D38" s="99">
        <v>440.0</v>
      </c>
      <c r="E38" s="99">
        <v>413.0</v>
      </c>
      <c r="F38" s="99">
        <v>130.0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300672</v>
      </c>
      <c r="D40" s="104">
        <f t="shared" si="2"/>
        <v>186660</v>
      </c>
      <c r="E40" s="104">
        <f t="shared" si="2"/>
        <v>112542</v>
      </c>
      <c r="F40" s="104">
        <f t="shared" si="2"/>
        <v>1470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WALKS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171070.0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40071.0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1640.0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212781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19660.0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11790.0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153690.0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185140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27641.0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27641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212781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