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<sst xmlns="http://schemas.openxmlformats.org/spreadsheetml/2006/main" count="870" uniqueCount="252">
  <si>
    <t>MENTAL HEALTH ADVOCACY SERVICES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</si>
  <si>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</si>
  <si>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</si>
  <si>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</si>
  <si>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</si>
  <si>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</si>
  <si>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</si>
  <si>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</si>
  <si>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</si>
  <si>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</si>
  <si>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</si>
  <si>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</si>
  <si>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</si>
  <si>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</si>
  <si>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</si>
  <si>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</si>
  <si>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</si>
  <si>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</si>
  <si>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</si>
  <si>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</si>
  <si>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</si>
  <si>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</si>
  <si>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</si>
  <si>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</si>
  <si>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</si>
  <si>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</si>
  <si>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</si>
  <si>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</si>
  <si>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</si>
  <si>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</si>
  <si>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</si>
  <si>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</si>
  <si>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</si>
  <si>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</si>
  <si>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</si>
  <si>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</si>
  <si>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</si>
  <si>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</si>
  <si>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</si>
  <si>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</si>
  <si>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</si>
  <si>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</si>
  <si>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</si>
  <si>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</si>
  <si>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</si>
  <si>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</si>
  <si>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</si>
  <si>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</si>
  <si>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</si>
  <si>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</si>
  <si>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</si>
  <si>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</si>
  <si>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</si>
  <si>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</si>
  <si>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</si>
  <si>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</si>
  <si>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</si>
  <si>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</si>
  <si>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</si>
  <si>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</si>
  <si>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</si>
  <si>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</si>
  <si>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</si>
  <si>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</si>
  <si>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Training and service contracts</t>
  </si>
  <si>
    <t>Attorneys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</si>
  <si>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</si>
  <si>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</si>
  <si>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</si>
  <si>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</si>
  <si>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</si>
  <si>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</si>
  <si>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</si>
  <si>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</si>
  <si>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</si>
  <si>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</si>
  <si>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</si>
  <si>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</si>
  <si>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</si>
  <si>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</si>
  <si>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</si>
  <si>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</si>
  <si>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</si>
  <si>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</si>
  <si>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</si>
  <si>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</si>
  <si>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</si>
  <si>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</si>
  <si>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</si>
  <si>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</si>
  <si>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</si>
  <si>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</si>
  <si>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</si>
  <si>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</si>
  <si>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</si>
  <si>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</si>
  <si>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</si>
  <si>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</si>
  <si>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</si>
  <si>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</si>
  <si>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</si>
  <si>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</si>
  <si>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</si>
  <si>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</si>
  <si>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</si>
  <si>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</si>
  <si>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</si>
  <si>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</si>
  <si>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</si>
  <si>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</si>
  <si>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</si>
  <si>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</si>
  <si>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</si>
  <si>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</si>
  <si>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</si>
  <si>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</si>
  <si>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</si>
  <si>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</si>
  <si>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</si>
  <si>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</si>
  <si>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</si>
  <si>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</si>
  <si>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</si>
  <si>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</si>
  <si>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</si>
  <si>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</si>
  <si>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</si>
  <si>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</si>
  <si>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</si>
  <si>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</si>
  <si>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</si>
  <si>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</si>
  <si>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</si>
  <si>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</si>
  <si>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</si>
  <si>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Parking</t>
  </si>
  <si>
    <t>Professional Membership</t>
  </si>
  <si>
    <t>Library</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</si>
  <si>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</si>
  <si>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</si>
  <si>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</si>
  <si>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</si>
  <si>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</si>
  <si>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</si>
  <si>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</si>
  <si>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</si>
  <si>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</si>
  <si>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</si>
  <si>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</si>
  <si>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</si>
  <si>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</si>
  <si>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</si>
  <si>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</si>
  <si>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</si>
  <si>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</si>
  <si>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</si>
  <si>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</si>
  <si>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</si>
  <si>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</si>
  <si>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</si>
  <si>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</si>
  <si>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</si>
  <si>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</si>
  <si>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</si>
  <si>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</si>
  <si>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</si>
  <si>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</si>
  <si>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</si>
  <si>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</si>
  <si>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</si>
  <si>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</si>
  <si>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</si>
  <si>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</si>
  <si>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</si>
  <si>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</si>
  <si>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</si>
  <si>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</si>
  <si>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</si>
  <si>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</si>
  <si>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</si>
  <si>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</si>
  <si>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</si>
  <si>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</si>
  <si>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</si>
  <si>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</si>
  <si>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</si>
  <si>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</si>
  <si>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</si>
  <si>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</si>
  <si>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</si>
  <si>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</si>
  <si>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</si>
  <si>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</si>
  <si>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</si>
  <si>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</si>
  <si>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</si>
  <si>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</si>
  <si>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</si>
  <si>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</si>
  <si>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</si>
  <si>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</si>
  <si>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</si>
  <si>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</si>
  <si>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</si>
  <si>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</si>
  <si>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</si>
  <si>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</si>
  <si>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</si>
  <si>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</si>
  <si>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</si>
  <si>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</si>
  <si>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</si>
  <si>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</si>
  <si>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</si>
  <si>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</si>
  <si>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</si>
  <si>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</si>
  <si>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</si>
  <si>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</si>
  <si>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</si>
  <si>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</si>
  <si>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</si>
  <si>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</si>
  <si>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</si>
  <si>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</si>
  <si>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</si>
  <si>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</si>
  <si>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</si>
  <si>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</si>
  <si>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</si>
  <si>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</si>
  <si>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</si>
  <si>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</si>
  <si>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</si>
  <si>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</si>
  <si>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</si>
  <si>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</si>
  <si>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</si>
  <si>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</si>
  <si>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Gain (Loss) on Disposition of Assets</t>
  </si>
  <si>
    <t>Miscellaneous Income</t>
  </si>
  <si>
    <t>Parking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</si>
  <si>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</si>
  <si>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</si>
  <si>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Miscellaneous income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</si>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</sst>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MENTAL HEALTH ADVOCACY SERVICES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2394338</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3534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2390804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199233.6667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983970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4.938773735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954032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2394338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199528.1667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4.781440214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2394338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199528.1667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4.938773735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1590550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2363945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0.672837143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1752074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292418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2044492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2394338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0.8538861264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155617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1752074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0.08881873711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242</v>
      </c>
      <c r="D41" s="75">
        <f>'Expenses 2023'!D40</f>
        <v>2070736</v>
      </c>
      <c r="E41" s="164">
        <f t="shared" ref="E41:E44" si="1">D41/$D$44</f>
        <v>0.8648469848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194442</v>
      </c>
      <c r="E42" s="164">
        <f t="shared" si="1"/>
        <v>0.08120908577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129160</v>
      </c>
      <c r="E43" s="164">
        <f t="shared" si="1"/>
        <v>0.05394392939</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2394338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2393802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129160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18.53361722</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1359770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131577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10.33440495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1652167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MENTAL HEALTH ADVOCACY SERVICES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258.0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137981.0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1681774.0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2607797.0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4544.0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4427810</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28072.0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6405.0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34477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74307.0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1886000.0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1886000.0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10580.0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36807.0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-26227</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244</v>
      </c>
      <c r="D39" s="74"/>
      <c r="E39" s="48">
        <v>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4510420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MENTAL HEALTH ADVOCACY SERVICES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350760</v>
      </c>
      <c r="D7" s="99">
        <v>286437.0</v>
      </c>
      <c r="E7" s="99">
        <v>26660.0</v>
      </c>
      <c r="F7" s="99">
        <v>37663.0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1898642</v>
      </c>
      <c r="D9" s="99">
        <v>1813387.0</v>
      </c>
      <c r="E9" s="99">
        <v>54283.0</v>
      </c>
      <c r="F9" s="99">
        <v>30972.0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212194</v>
      </c>
      <c r="D11" s="99">
        <v>192498.0</v>
      </c>
      <c r="E11" s="99">
        <v>15637.0</v>
      </c>
      <c r="F11" s="99">
        <v>4059.0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169763</v>
      </c>
      <c r="D12" s="99">
        <v>158622.0</v>
      </c>
      <c r="E12" s="99">
        <v>6224.0</v>
      </c>
      <c r="F12" s="99">
        <v>4917.0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10500</v>
      </c>
      <c r="D16" s="99">
        <v>2160.0</v>
      </c>
      <c r="E16" s="99">
        <v>8340.0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26400</v>
      </c>
      <c r="D19" s="99">
        <v>0.0</v>
      </c>
      <c r="E19" s="99">
        <v>0.0</v>
      </c>
      <c r="F19" s="99">
        <v>26400.0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46554</v>
      </c>
      <c r="D20" s="99">
        <v>25480.0</v>
      </c>
      <c r="E20" s="99">
        <v>20976.0</v>
      </c>
      <c r="F20" s="99">
        <v>98.0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37771</v>
      </c>
      <c r="D22" s="99">
        <v>18808.0</v>
      </c>
      <c r="E22" s="99">
        <v>15615.0</v>
      </c>
      <c r="F22" s="99">
        <v>3348.0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59186</v>
      </c>
      <c r="D23" s="99">
        <v>49595.0</v>
      </c>
      <c r="E23" s="99">
        <v>4110.0</v>
      </c>
      <c r="F23" s="99">
        <v>5481.0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42309</v>
      </c>
      <c r="D25" s="99">
        <v>38922.0</v>
      </c>
      <c r="E25" s="99">
        <v>2525.0</v>
      </c>
      <c r="F25" s="99">
        <v>862.0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9857</v>
      </c>
      <c r="D26" s="99">
        <v>8228.0</v>
      </c>
      <c r="E26" s="99">
        <v>613.0</v>
      </c>
      <c r="F26" s="99">
        <v>1016.0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2110</v>
      </c>
      <c r="D28" s="99">
        <v>751.0</v>
      </c>
      <c r="E28" s="99">
        <v>1359.0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5422</v>
      </c>
      <c r="D31" s="99">
        <v>4317.0</v>
      </c>
      <c r="E31" s="99">
        <v>1105.0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28463</v>
      </c>
      <c r="D32" s="99">
        <v>27362.0</v>
      </c>
      <c r="E32" s="99">
        <v>712.0</v>
      </c>
      <c r="F32" s="99">
        <v>389.0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5871</v>
      </c>
      <c r="D34" s="99">
        <v>4725.0</v>
      </c>
      <c r="E34" s="99">
        <v>1053.0</v>
      </c>
      <c r="F34" s="99">
        <v>93.0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16300</v>
      </c>
      <c r="D35" s="99">
        <v>13280.0</v>
      </c>
      <c r="E35" s="99">
        <v>2851.0</v>
      </c>
      <c r="F35" s="99">
        <v>169.0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13372</v>
      </c>
      <c r="D36" s="99">
        <v>13327.0</v>
      </c>
      <c r="E36" s="99">
        <v>21.0</v>
      </c>
      <c r="F36" s="99">
        <v>24.0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2935474</v>
      </c>
      <c r="D40" s="103">
        <f t="shared" si="2"/>
        <v>2657899</v>
      </c>
      <c r="E40" s="103">
        <f t="shared" si="2"/>
        <v>162084</v>
      </c>
      <c r="F40" s="103">
        <f t="shared" si="2"/>
        <v>115491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MENTAL HEALTH ADVOCACY SERVICES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481408.0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152370.0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272390.0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82512.0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44640.0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32474.0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11315.0</v>
      </c>
      <c r="E12" s="108">
        <f>D11-D12</f>
        <v>21159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2223513.0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3277992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217535.0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230699.0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448234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2771440.0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58318.0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2829758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3277992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MENTAL HEALTH ADVOCACY SERVICES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2935474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5422</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2930052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244171</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633778</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2.59563175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2771440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2935474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244622.8333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11.32944117</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2935474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244622.8333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2.59563175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2607797</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4510420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0.5781716559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2249402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381957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2631359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2935474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0.8964000362</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212194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2249402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0.0943335162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2024'!D40</f>
        <v>2657899</v>
      </c>
      <c r="E41" s="164">
        <f t="shared" ref="E41:E44" si="1">D41/$D$44</f>
        <v>0.9054411655</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162084</v>
      </c>
      <c r="E42" s="164">
        <f t="shared" si="1"/>
        <v>0.05521561424</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115491</v>
      </c>
      <c r="E43" s="164">
        <f t="shared" si="1"/>
        <v>0.03934322021</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2935474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4427810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115491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38.33900477</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1033320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217535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4.750132163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3277992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MENTAL HEALTH ADVOCACY SERVICES</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181</v>
      </c>
      <c r="D5" s="176">
        <f>'Ratios 2022'!D8</f>
        <v>5.537139155</v>
      </c>
      <c r="E5" s="176">
        <f>'Ratios 2023'!D8</f>
        <v>4.938773735</v>
      </c>
      <c r="F5" s="176">
        <f>'Ratios 2024'!D8</f>
        <v>2.59563175</v>
      </c>
      <c r="G5" s="176">
        <f>average(D5:F5)</f>
        <v>4.357181546</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189</v>
      </c>
      <c r="D10" s="148">
        <f>'Ratios 2022'!D14</f>
        <v>5.237804652</v>
      </c>
      <c r="E10" s="148">
        <f>'Ratios 2023'!D14</f>
        <v>4.781440214</v>
      </c>
      <c r="F10" s="148">
        <f>'Ratios 2024'!D14</f>
        <v>11.32944117</v>
      </c>
      <c r="G10" s="176">
        <f>average(D10:F10)</f>
        <v>7.11622868</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v>
      </c>
      <c r="G15" s="176">
        <f>average(D15:F15)</f>
        <v>0</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0.6476412753</v>
      </c>
      <c r="E20" s="162">
        <f>'Ratios 2023'!D26</f>
        <v>0.672837143</v>
      </c>
      <c r="F20" s="162">
        <f>'Ratios 2024'!D26</f>
        <v>0.5781716559</v>
      </c>
      <c r="G20" s="180">
        <f>average(D20:F20)</f>
        <v>0.6328833581</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0.8822876839</v>
      </c>
      <c r="E25" s="162">
        <f>'Ratios 2023'!D33</f>
        <v>0.8538861264</v>
      </c>
      <c r="F25" s="162">
        <f>'Ratios 2024'!D33</f>
        <v>0.8964000362</v>
      </c>
      <c r="G25" s="180">
        <f>average(D25:F25)</f>
        <v>0.8775246155</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0.09663401522</v>
      </c>
      <c r="E30" s="162">
        <f>'Ratios 2023'!D38</f>
        <v>0.08881873711</v>
      </c>
      <c r="F30" s="162">
        <f>'Ratios 2024'!D38</f>
        <v>0.0943335162</v>
      </c>
      <c r="G30" s="180">
        <f>average(D30:F30)</f>
        <v>0.09326208951</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0.8756434618</v>
      </c>
      <c r="E35" s="162">
        <f>'Ratios 2023'!E41</f>
        <v>0.8648469848</v>
      </c>
      <c r="F35" s="162">
        <f>'Ratios 2024'!E41</f>
        <v>0.9054411655</v>
      </c>
      <c r="G35" s="180">
        <f t="shared" ref="G35:G37" si="1">average(D35:F35)</f>
        <v>0.8819772041</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0.06283312515</v>
      </c>
      <c r="E36" s="162">
        <f>'Ratios 2023'!E42</f>
        <v>0.08120908577</v>
      </c>
      <c r="F36" s="162">
        <f>'Ratios 2024'!E42</f>
        <v>0.05521561424</v>
      </c>
      <c r="G36" s="180">
        <f t="shared" si="1"/>
        <v>0.06641927505</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0.06152341304</v>
      </c>
      <c r="E37" s="162">
        <f>'Ratios 2023'!E43</f>
        <v>0.05394392939</v>
      </c>
      <c r="F37" s="162">
        <f>'Ratios 2024'!E43</f>
        <v>0.03934322021</v>
      </c>
      <c r="G37" s="180">
        <f t="shared" si="1"/>
        <v>0.05160352088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18.88203258</v>
      </c>
      <c r="E42" s="165">
        <f>'Ratios 2023'!D49</f>
        <v>18.53361722</v>
      </c>
      <c r="F42" s="165">
        <f>'Ratios 2024'!D49</f>
        <v>38.33900477</v>
      </c>
      <c r="G42" s="182">
        <f>average(D42:F42)</f>
        <v>25.25155152</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13.37544339</v>
      </c>
      <c r="E47" s="148">
        <f>'Ratios 2023'!D54</f>
        <v>10.33440495</v>
      </c>
      <c r="F47" s="148">
        <f>'Ratios 2024'!D54</f>
        <v>4.750132163</v>
      </c>
      <c r="G47" s="176">
        <f>average(D47:F47)</f>
        <v>9.486660168</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MENTAL HEALTH ADVOCACY SERVICES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MENTAL HEALTH ADVOCACY SERVICES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1431.0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164959.0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1522876.0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630184.0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7293.0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2319450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7999.0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48604.0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56603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1234.0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288000.0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288000.0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12110.0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37978.0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-25868</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2351419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MENTAL HEALTH ADVOCACY SERVICES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244717</v>
      </c>
      <c r="D7" s="99">
        <v>154826.0</v>
      </c>
      <c r="E7" s="99">
        <v>40043.0</v>
      </c>
      <c r="F7" s="99">
        <v>49848.0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1255676</v>
      </c>
      <c r="D9" s="99">
        <v>1181266.0</v>
      </c>
      <c r="E9" s="99">
        <v>44939.0</v>
      </c>
      <c r="F9" s="99">
        <v>29471.0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144989</v>
      </c>
      <c r="D11" s="99">
        <v>136159.0</v>
      </c>
      <c r="E11" s="99">
        <v>5308.0</v>
      </c>
      <c r="F11" s="99">
        <v>3522.0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116213</v>
      </c>
      <c r="D12" s="99">
        <v>104157.0</v>
      </c>
      <c r="E12" s="99">
        <v>6381.0</v>
      </c>
      <c r="F12" s="99">
        <v>5675.0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10500</v>
      </c>
      <c r="D16" s="99">
        <v>1525.0</v>
      </c>
      <c r="E16" s="99">
        <v>8975.0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19800</v>
      </c>
      <c r="D18" s="99">
        <v>0.0</v>
      </c>
      <c r="E18" s="99">
        <v>0.0</v>
      </c>
      <c r="F18" s="99">
        <v>19800.0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6999</v>
      </c>
      <c r="D20" s="99">
        <v>6100.0</v>
      </c>
      <c r="E20" s="99">
        <v>724.0</v>
      </c>
      <c r="F20" s="99">
        <v>175.0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28118</v>
      </c>
      <c r="D22" s="99">
        <v>18706.0</v>
      </c>
      <c r="E22" s="99">
        <v>4721.0</v>
      </c>
      <c r="F22" s="99">
        <v>4691.0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27620</v>
      </c>
      <c r="D23" s="99">
        <v>21258.0</v>
      </c>
      <c r="E23" s="99">
        <v>1178.0</v>
      </c>
      <c r="F23" s="99">
        <v>5184.0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91975</v>
      </c>
      <c r="D25" s="99">
        <v>78489.0</v>
      </c>
      <c r="E25" s="99">
        <v>9654.0</v>
      </c>
      <c r="F25" s="99">
        <v>3832.0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354</v>
      </c>
      <c r="D26" s="99">
        <v>354.0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554</v>
      </c>
      <c r="D28" s="99">
        <v>90.0</v>
      </c>
      <c r="E28" s="99">
        <v>464.0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925</v>
      </c>
      <c r="D31" s="99">
        <v>604.0</v>
      </c>
      <c r="E31" s="99">
        <v>321.0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24436</v>
      </c>
      <c r="D32" s="99">
        <v>22142.0</v>
      </c>
      <c r="E32" s="99">
        <v>1739.0</v>
      </c>
      <c r="F32" s="99">
        <v>555.0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2372</v>
      </c>
      <c r="D34" s="99">
        <v>1729.0</v>
      </c>
      <c r="E34" s="99">
        <v>557.0</v>
      </c>
      <c r="F34" s="99">
        <v>86.0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11211</v>
      </c>
      <c r="D35" s="99">
        <v>10761.0</v>
      </c>
      <c r="E35" s="99">
        <v>450.0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10163</v>
      </c>
      <c r="D36" s="99">
        <v>10163.0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1996622</v>
      </c>
      <c r="D40" s="103">
        <f t="shared" si="2"/>
        <v>1748329</v>
      </c>
      <c r="E40" s="103">
        <f t="shared" si="2"/>
        <v>125454</v>
      </c>
      <c r="F40" s="103">
        <f t="shared" si="2"/>
        <v>122839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MENTAL HEALTH ADVOCACY SERVICES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775857.0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145014.0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380532.0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51546.0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27156.0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36291.0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29577.0</v>
      </c>
      <c r="E12" s="108">
        <f>D11-D12</f>
        <v>6714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1386819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103182.0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103182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871493.0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412144.0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1283637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1386819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MENTAL HEALTH ADVOCACY SERVICES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1996622</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925</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1995697</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166308.0833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920871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5.537139155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871493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1996622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166385.1667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5.237804652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1996622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166385.1667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5.537139155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1522876</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2351419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0.6476412753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1500393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261202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1761595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1996622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0.8822876839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144989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1500393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0.09663401522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1748329</v>
      </c>
      <c r="E41" s="164">
        <f t="shared" ref="E41:E44" si="1">D41/$D$44</f>
        <v>0.8756434618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125454</v>
      </c>
      <c r="E42" s="164">
        <f t="shared" si="1"/>
        <v>0.06283312515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122839</v>
      </c>
      <c r="E43" s="164">
        <f t="shared" si="1"/>
        <v>0.06152341304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1996622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2319450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122839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18.88203258</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1380105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103182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13.37544339</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1386819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MENTAL HEALTH ADVOCACY SERVICES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420.0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163878.0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1590550.0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638954.0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9304.0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2393802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6545.0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238</v>
      </c>
      <c r="D26" s="50">
        <v>588000.0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588000.0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8960.0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44549.0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-35589</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239</v>
      </c>
      <c r="D39" s="74"/>
      <c r="E39" s="48">
        <v>-4165.0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240</v>
      </c>
      <c r="D40" s="74"/>
      <c r="E40" s="48">
        <v>3352.0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-813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2363945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MENTAL HEALTH ADVOCACY SERVICES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290764</v>
      </c>
      <c r="D7" s="99">
        <v>209505.0</v>
      </c>
      <c r="E7" s="99">
        <v>27303.0</v>
      </c>
      <c r="F7" s="99">
        <v>53956.0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1461310</v>
      </c>
      <c r="D9" s="99">
        <v>1359520.0</v>
      </c>
      <c r="E9" s="99">
        <v>71696.0</v>
      </c>
      <c r="F9" s="99">
        <v>30094.0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155617</v>
      </c>
      <c r="D11" s="99">
        <v>144783.0</v>
      </c>
      <c r="E11" s="99">
        <v>7444.0</v>
      </c>
      <c r="F11" s="99">
        <v>3390.0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136801</v>
      </c>
      <c r="D12" s="99">
        <v>123205.0</v>
      </c>
      <c r="E12" s="99">
        <v>7596.0</v>
      </c>
      <c r="F12" s="99">
        <v>6000.0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10500</v>
      </c>
      <c r="D16" s="99">
        <v>3538.0</v>
      </c>
      <c r="E16" s="99">
        <v>6962.0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24200</v>
      </c>
      <c r="D18" s="99">
        <v>0.0</v>
      </c>
      <c r="E18" s="99">
        <v>0.0</v>
      </c>
      <c r="F18" s="99">
        <v>24200.0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58357</v>
      </c>
      <c r="D20" s="99">
        <v>57987.0</v>
      </c>
      <c r="E20" s="99">
        <v>255.0</v>
      </c>
      <c r="F20" s="99">
        <v>115.0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37177</v>
      </c>
      <c r="D22" s="99">
        <v>15109.0</v>
      </c>
      <c r="E22" s="99">
        <v>18249.0</v>
      </c>
      <c r="F22" s="99">
        <v>3819.0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60369</v>
      </c>
      <c r="D23" s="99">
        <v>17074.0</v>
      </c>
      <c r="E23" s="99">
        <v>39195.0</v>
      </c>
      <c r="F23" s="99">
        <v>4100.0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90490</v>
      </c>
      <c r="D25" s="99">
        <v>80686.0</v>
      </c>
      <c r="E25" s="99">
        <v>6627.0</v>
      </c>
      <c r="F25" s="99">
        <v>3177.0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2470</v>
      </c>
      <c r="D26" s="99">
        <v>1807.0</v>
      </c>
      <c r="E26" s="99">
        <v>663.0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2006</v>
      </c>
      <c r="D28" s="99">
        <v>0.0</v>
      </c>
      <c r="E28" s="99">
        <v>2006.0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3534</v>
      </c>
      <c r="D31" s="99">
        <v>2935.0</v>
      </c>
      <c r="E31" s="99">
        <v>599.0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28803</v>
      </c>
      <c r="D32" s="99">
        <v>26581.0</v>
      </c>
      <c r="E32" s="99">
        <v>2106.0</v>
      </c>
      <c r="F32" s="99">
        <v>116.0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241</v>
      </c>
      <c r="C34" s="98">
        <f t="shared" si="1"/>
        <v>6592</v>
      </c>
      <c r="D34" s="99">
        <v>4707.0</v>
      </c>
      <c r="E34" s="99">
        <v>1722.0</v>
      </c>
      <c r="F34" s="99">
        <v>163.0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12465</v>
      </c>
      <c r="D35" s="99">
        <v>10432.0</v>
      </c>
      <c r="E35" s="99">
        <v>2019.0</v>
      </c>
      <c r="F35" s="99">
        <v>14.0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12883</v>
      </c>
      <c r="D36" s="99">
        <v>12867.0</v>
      </c>
      <c r="E36" s="99">
        <v>0.0</v>
      </c>
      <c r="F36" s="99">
        <v>16.0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2394338</v>
      </c>
      <c r="D40" s="103">
        <f t="shared" si="2"/>
        <v>2070736</v>
      </c>
      <c r="E40" s="103">
        <f t="shared" si="2"/>
        <v>194442</v>
      </c>
      <c r="F40" s="103">
        <f t="shared" si="2"/>
        <v>129160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MENTAL HEALTH ADVOCACY SERVICES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747970.0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236000.0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314097.0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31825.0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29878.0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30881.0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5893.0</v>
      </c>
      <c r="E12" s="108">
        <f>D11-D12</f>
        <v>24988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267409.0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1652167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131577.0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267346.0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398923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954032.0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299212.0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1253244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1652167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