
<file path=[Content_Types].xml><?xml version="1.0" encoding="utf-8"?>
<Types xmlns="http://schemas.openxmlformats.org/package/2006/content-types">
  <Default ContentType="image/jpeg" Extension="jpg"/>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<sst xmlns="http://schemas.openxmlformats.org/spreadsheetml/2006/main" count="870" uniqueCount="254">
  <si>
    <t>HEIGHTS PHILADELPHIA</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</si>
  <si>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</si>
  <si>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</si>
  <si>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</si>
  <si>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</si>
  <si>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</si>
  <si>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</si>
  <si>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</si>
  <si>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</si>
  <si>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</si>
  <si>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</si>
  <si>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</si>
  <si>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</si>
  <si>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</si>
  <si>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</si>
  <si>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</si>
  <si>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</si>
  <si>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</si>
  <si>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</si>
  <si>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</si>
  <si>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</si>
  <si>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</si>
  <si>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</si>
  <si>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</si>
  <si>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</si>
  <si>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</si>
  <si>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</si>
  <si>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</si>
  <si>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</si>
  <si>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</si>
  <si>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</si>
  <si>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</si>
  <si>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</si>
  <si>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</si>
  <si>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</si>
  <si>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</si>
  <si>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</si>
  <si>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</si>
  <si>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</si>
  <si>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</si>
  <si>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</si>
  <si>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</si>
  <si>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</si>
  <si>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</si>
  <si>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</si>
  <si>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</si>
  <si>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</si>
  <si>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</si>
  <si>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</si>
  <si>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</si>
  <si>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</si>
  <si>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</si>
  <si>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</si>
  <si>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</si>
  <si>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</si>
  <si>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</si>
  <si>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</si>
  <si>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</si>
  <si>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</si>
  <si>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</si>
  <si>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</si>
  <si>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</si>
  <si>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</si>
  <si>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</si>
  <si>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</si>
  <si>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</si>
  <si>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</si>
  <si>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</si>
  <si>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</si>
  <si>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</si>
  <si>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</si>
  <si>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</si>
  <si>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</si>
  <si>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</si>
  <si>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</si>
  <si>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</si>
  <si>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</si>
  <si>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</si>
  <si>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</si>
  <si>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</si>
  <si>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</si>
  <si>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</si>
  <si>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</si>
  <si>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</si>
  <si>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</si>
  <si>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</si>
  <si>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</si>
  <si>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</si>
  <si>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</si>
  <si>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</si>
  <si>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</si>
  <si>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</si>
  <si>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</si>
  <si>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</si>
  <si>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</si>
  <si>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</si>
  <si>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ELLIS TRUST ADMINISTRATION FEE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</si>
  <si>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</si>
  <si>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</si>
  <si>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</si>
  <si>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</si>
  <si>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</si>
  <si>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</si>
  <si>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</si>
  <si>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</si>
  <si>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</si>
  <si>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</si>
  <si>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</si>
  <si>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</si>
  <si>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</si>
  <si>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</si>
  <si>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</si>
  <si>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</si>
  <si>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</si>
  <si>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</si>
  <si>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</si>
  <si>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</si>
  <si>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</si>
  <si>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</si>
  <si>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</si>
  <si>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</si>
  <si>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</si>
  <si>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</si>
  <si>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</si>
  <si>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</si>
  <si>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</si>
  <si>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</si>
  <si>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</si>
  <si>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</si>
  <si>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</si>
  <si>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</si>
  <si>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</si>
  <si>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</si>
  <si>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</si>
  <si>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STUDENT PROGRAMS </t>
  </si>
  <si>
    <t xml:space="preserve">CONSULTANTS </t>
  </si>
  <si>
    <t xml:space="preserve">PRINTING &amp; PUBLICATIONS </t>
  </si>
  <si>
    <t xml:space="preserve">EQUIPMENT &amp; MAINTENANCE </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</si>
  <si>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</si>
  <si>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</si>
  <si>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</si>
  <si>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</si>
  <si>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</si>
  <si>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</si>
  <si>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</si>
  <si>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</si>
  <si>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</si>
  <si>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</si>
  <si>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</si>
  <si>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</si>
  <si>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</si>
  <si>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</si>
  <si>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</si>
  <si>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</si>
  <si>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</si>
  <si>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</si>
  <si>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</si>
  <si>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</si>
  <si>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</si>
  <si>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</si>
  <si>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</si>
  <si>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</si>
  <si>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</si>
  <si>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</si>
  <si>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</si>
  <si>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</si>
  <si>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</si>
  <si>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</si>
  <si>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</si>
  <si>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</si>
  <si>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</si>
  <si>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</si>
  <si>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</si>
  <si>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</si>
  <si>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</si>
  <si>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</si>
  <si>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</si>
  <si>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</si>
  <si>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</si>
  <si>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</si>
  <si>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</si>
  <si>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</si>
  <si>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</si>
  <si>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</si>
  <si>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</si>
  <si>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</si>
  <si>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</si>
  <si>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</si>
  <si>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</si>
  <si>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</si>
  <si>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</si>
  <si>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</si>
  <si>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</si>
  <si>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</si>
  <si>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</si>
  <si>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</si>
  <si>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</si>
  <si>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</si>
  <si>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</si>
  <si>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</si>
  <si>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</si>
  <si>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</si>
  <si>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</si>
  <si>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</si>
  <si>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</si>
  <si>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</si>
  <si>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</si>
  <si>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</si>
  <si>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</si>
  <si>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</si>
  <si>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</si>
  <si>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</si>
  <si>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</si>
  <si>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</si>
  <si>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</si>
  <si>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</si>
  <si>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</si>
  <si>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</si>
  <si>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</si>
  <si>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</si>
  <si>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</si>
  <si>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</si>
  <si>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</si>
  <si>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</si>
  <si>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</si>
  <si>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</si>
  <si>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</si>
  <si>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</si>
  <si>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</si>
  <si>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</si>
  <si>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</si>
  <si>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</si>
  <si>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</si>
  <si>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</si>
  <si>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</si>
  <si>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</si>
  <si>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</si>
  <si>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</si>
  <si>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</si>
  <si>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 xml:space="preserve"> STUDENT PROGRAMS </t>
  </si>
  <si>
    <t xml:space="preserve">OTHER ORGANIZATION EXPE </t>
  </si>
  <si>
    <t xml:space="preserve">PROFESSIONAL DEVELOPMEN </t>
  </si>
  <si>
    <r>
      <rPr>
        <rFont val="Roboto"/>
        <b/>
        <color rgb="FF000000"/>
        <sz val="10.0"/>
      </rPr>
      <t xml:space="preserve">Program Expenses </t>
    </r>
    <r>
      <rPr>
        <rFont val="Roboto"/>
        <b/>
        <i/>
        <color rgb="FF000000"/>
        <sz val="10.0"/>
      </rPr>
      <t xml:space="preserve">(Program Efficiency Ratio) </t>
    </r>
  </si>
  <si>
    <t xml:space="preserve"> PROGRAM CONTRACT AND CONSULTING R</t>
  </si>
  <si>
    <r>
      <rPr>
        <rFont val="Roboto"/>
        <color rgb="FF000000"/>
        <sz val="10.0"/>
      </rPr>
      <t xml:space="preserve">Gross amount from sales of </t>
    </r>
    <r>
      <rPr>
        <rFont val="Roboto"/>
        <color rgb="FF000000"/>
        <sz val="10.0"/>
      </rPr>
      <t>assets other than inventory</t>
    </r>
  </si>
  <si>
    <t>STUDENT PROGRAMS</t>
  </si>
  <si>
    <t>DUES, FEES AND SUBSCRIP</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</si>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</sst>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HEIGHTS PHILADELPHIA</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2022'!C40</f>
        <v>5407505</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2022'!C31</f>
        <v>55558</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5351947</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445995.5833</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2022'!E2+'Balance Sheet 2022'!E3</f>
        <v>13199541</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29.59567649</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2022'!E30</f>
        <v>12074170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2022'!C40</f>
        <v>5407505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450625.4167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26.79424984</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2022'!E13:E15)</f>
        <v>19308587</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2022'!C40</f>
        <v>5407505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450625.4167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42.84841974</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72.44409623</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2022'!E2:E7,'Revenues 2022'!F10:F15)</f>
        <v>9904731</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2022'!F44</f>
        <v>10416493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0.9508700289</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2022'!C7:C9)</f>
        <v>2535239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2022'!C10:C12)</f>
        <v>422907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2958146</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2022'!C40</f>
        <v>5407505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0.5470445242</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2022'!C10:C11)</f>
        <v>239508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2022'!C7:C9)</f>
        <v>2535239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0.09447156659</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242</v>
      </c>
      <c r="D41" s="75">
        <f>'Expenses 2022'!D40</f>
        <v>4464132</v>
      </c>
      <c r="E41" s="165">
        <f t="shared" ref="E41:E44" si="1">D41/$D$44</f>
        <v>0.8255437582</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2022'!E40</f>
        <v>737833</v>
      </c>
      <c r="E42" s="165">
        <f t="shared" si="1"/>
        <v>0.1364461059</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2022'!F40</f>
        <v>205540</v>
      </c>
      <c r="E43" s="165">
        <f t="shared" si="1"/>
        <v>0.03801013591</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5407505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2022'!F9</f>
        <v>9906238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2022'!F40</f>
        <v>205540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D47/D48</f>
        <v>48.19615647</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2022'!E2:E10)</f>
        <v>17463309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2022'!E19:E22)</f>
        <v>484563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36.0392952</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2022'!E18</f>
        <v>39502928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HEIGHTS PHILADELPHIA</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6429363.0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6429363</v>
      </c>
      <c r="G9" s="58"/>
      <c r="H9" s="58"/>
      <c r="I9" s="58"/>
      <c r="J9" s="58"/>
      <c r="K9" s="58"/>
      <c r="L9" s="58"/>
      <c r="M9" s="58"/>
      <c r="N9" s="58"/>
      <c r="O9" s="58"/>
      <c r="P9" s="58"/>
      <c r="Q9" s="58"/>
      <c r="R9" s="58"/>
      <c r="S9" s="58"/>
      <c r="T9" s="58"/>
      <c r="U9" s="58"/>
      <c r="V9" s="58"/>
      <c r="W9" s="58"/>
      <c r="X9" s="58"/>
      <c r="Y9" s="58"/>
      <c r="Z9" s="58"/>
    </row>
    <row r="10">
      <c r="A10" s="44" t="s">
        <v>62</v>
      </c>
      <c r="B10" s="59" t="s">
        <v>63</v>
      </c>
      <c r="C10" s="60" t="s">
        <v>243</v>
      </c>
      <c r="D10" s="15"/>
      <c r="E10" s="15"/>
      <c r="F10" s="48">
        <v>2013970.0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2013970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1008641.0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244</v>
      </c>
      <c r="D26" s="50">
        <v>1.5095436E7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1.3147991E7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1947445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1947445</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96</v>
      </c>
      <c r="D39" s="74"/>
      <c r="E39" s="48">
        <v>370106.0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370106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11769525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HEIGHTS PHILADELPHIA</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641957</v>
      </c>
      <c r="D4" s="99">
        <v>641957.0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565597</v>
      </c>
      <c r="D7" s="99">
        <v>406151.0</v>
      </c>
      <c r="E7" s="99">
        <v>85974.0</v>
      </c>
      <c r="F7" s="99">
        <v>73472.0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6115454</v>
      </c>
      <c r="D9" s="99">
        <v>4391458.0</v>
      </c>
      <c r="E9" s="99">
        <v>929586.0</v>
      </c>
      <c r="F9" s="99">
        <v>794410.0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255988</v>
      </c>
      <c r="D10" s="99">
        <v>183823.0</v>
      </c>
      <c r="E10" s="99">
        <v>38912.0</v>
      </c>
      <c r="F10" s="99">
        <v>33253.0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543180</v>
      </c>
      <c r="D11" s="99">
        <v>390053.0</v>
      </c>
      <c r="E11" s="99">
        <v>82567.0</v>
      </c>
      <c r="F11" s="99">
        <v>70560.0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475061</v>
      </c>
      <c r="D12" s="99">
        <v>341138.0</v>
      </c>
      <c r="E12" s="99">
        <v>72212.0</v>
      </c>
      <c r="F12" s="99">
        <v>61711.0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25000</v>
      </c>
      <c r="D15" s="99">
        <v>7314.0</v>
      </c>
      <c r="E15" s="99">
        <v>16478.0</v>
      </c>
      <c r="F15" s="99">
        <v>1208.0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343651</v>
      </c>
      <c r="D16" s="99">
        <v>100541.0</v>
      </c>
      <c r="E16" s="99">
        <v>226501.0</v>
      </c>
      <c r="F16" s="99">
        <v>16609.0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221846</v>
      </c>
      <c r="D20" s="99">
        <v>64905.0</v>
      </c>
      <c r="E20" s="99">
        <v>146219.0</v>
      </c>
      <c r="F20" s="99">
        <v>10722.0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178052</v>
      </c>
      <c r="D21" s="99">
        <v>95736.0</v>
      </c>
      <c r="E21" s="99">
        <v>29447.0</v>
      </c>
      <c r="F21" s="99">
        <v>52869.0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141397</v>
      </c>
      <c r="D22" s="99">
        <v>76027.0</v>
      </c>
      <c r="E22" s="99">
        <v>23384.0</v>
      </c>
      <c r="F22" s="99">
        <v>41986.0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208104</v>
      </c>
      <c r="D23" s="99">
        <v>111894.0</v>
      </c>
      <c r="E23" s="99">
        <v>34417.0</v>
      </c>
      <c r="F23" s="99">
        <v>61793.0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420296</v>
      </c>
      <c r="D25" s="99">
        <v>271360.0</v>
      </c>
      <c r="E25" s="99">
        <v>99847.0</v>
      </c>
      <c r="F25" s="99">
        <v>49089.0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4301</v>
      </c>
      <c r="D26" s="99">
        <v>2313.0</v>
      </c>
      <c r="E26" s="99">
        <v>711.0</v>
      </c>
      <c r="F26" s="99">
        <v>1277.0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63209</v>
      </c>
      <c r="D28" s="99">
        <v>33986.0</v>
      </c>
      <c r="E28" s="99">
        <v>10454.0</v>
      </c>
      <c r="F28" s="99">
        <v>18769.0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56313</v>
      </c>
      <c r="D31" s="99">
        <v>36357.0</v>
      </c>
      <c r="E31" s="99">
        <v>13379.0</v>
      </c>
      <c r="F31" s="99">
        <v>6577.0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128737</v>
      </c>
      <c r="D32" s="99">
        <v>69220.0</v>
      </c>
      <c r="E32" s="99">
        <v>21291.0</v>
      </c>
      <c r="F32" s="99">
        <v>38226.0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245</v>
      </c>
      <c r="C34" s="98">
        <f t="shared" si="1"/>
        <v>1105141</v>
      </c>
      <c r="D34" s="99">
        <v>941015.0</v>
      </c>
      <c r="E34" s="99">
        <v>19623.0</v>
      </c>
      <c r="F34" s="99">
        <v>144503.0</v>
      </c>
      <c r="G34" s="43"/>
      <c r="H34" s="43"/>
      <c r="I34" s="43"/>
      <c r="J34" s="43"/>
      <c r="K34" s="43"/>
      <c r="L34" s="43"/>
      <c r="M34" s="43"/>
      <c r="N34" s="43"/>
      <c r="O34" s="43"/>
      <c r="P34" s="43"/>
      <c r="Q34" s="43"/>
      <c r="R34" s="43"/>
      <c r="S34" s="43"/>
      <c r="T34" s="43"/>
      <c r="U34" s="43"/>
      <c r="V34" s="43"/>
      <c r="W34" s="43"/>
      <c r="X34" s="43"/>
      <c r="Y34" s="43"/>
      <c r="Z34" s="43"/>
    </row>
    <row r="35">
      <c r="A35" s="45" t="s">
        <v>48</v>
      </c>
      <c r="B35" s="60" t="s">
        <v>135</v>
      </c>
      <c r="C35" s="98">
        <f t="shared" si="1"/>
        <v>532064</v>
      </c>
      <c r="D35" s="99">
        <v>343635.0</v>
      </c>
      <c r="E35" s="99">
        <v>118278.0</v>
      </c>
      <c r="F35" s="99">
        <v>70151.0</v>
      </c>
      <c r="G35" s="43"/>
      <c r="H35" s="43"/>
      <c r="I35" s="43"/>
      <c r="J35" s="43"/>
      <c r="K35" s="43"/>
      <c r="L35" s="43"/>
      <c r="M35" s="43"/>
      <c r="N35" s="43"/>
      <c r="O35" s="43"/>
      <c r="P35" s="43"/>
      <c r="Q35" s="43"/>
      <c r="R35" s="43"/>
      <c r="S35" s="43"/>
      <c r="T35" s="43"/>
      <c r="U35" s="43"/>
      <c r="V35" s="43"/>
      <c r="W35" s="43"/>
      <c r="X35" s="43"/>
      <c r="Y35" s="43"/>
      <c r="Z35" s="43"/>
    </row>
    <row r="36">
      <c r="A36" s="45" t="s">
        <v>50</v>
      </c>
      <c r="B36" s="60" t="s">
        <v>246</v>
      </c>
      <c r="C36" s="98">
        <f t="shared" si="1"/>
        <v>61001</v>
      </c>
      <c r="D36" s="99">
        <v>32799.0</v>
      </c>
      <c r="E36" s="99">
        <v>10089.0</v>
      </c>
      <c r="F36" s="99">
        <v>18113.0</v>
      </c>
      <c r="G36" s="43"/>
      <c r="H36" s="43"/>
      <c r="I36" s="43"/>
      <c r="J36" s="43"/>
      <c r="K36" s="43"/>
      <c r="L36" s="43"/>
      <c r="M36" s="43"/>
      <c r="N36" s="43"/>
      <c r="O36" s="43"/>
      <c r="P36" s="43"/>
      <c r="Q36" s="43"/>
      <c r="R36" s="43"/>
      <c r="S36" s="43"/>
      <c r="T36" s="43"/>
      <c r="U36" s="43"/>
      <c r="V36" s="43"/>
      <c r="W36" s="43"/>
      <c r="X36" s="43"/>
      <c r="Y36" s="43"/>
      <c r="Z36" s="43"/>
    </row>
    <row r="37">
      <c r="A37" s="45" t="s">
        <v>52</v>
      </c>
      <c r="B37" s="60" t="s">
        <v>241</v>
      </c>
      <c r="C37" s="98">
        <f t="shared" si="1"/>
        <v>57734</v>
      </c>
      <c r="D37" s="99">
        <v>31043.0</v>
      </c>
      <c r="E37" s="99">
        <v>9548.0</v>
      </c>
      <c r="F37" s="99">
        <v>17143.0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57424</v>
      </c>
      <c r="D38" s="99">
        <v>30876.0</v>
      </c>
      <c r="E38" s="99">
        <v>9497.0</v>
      </c>
      <c r="F38" s="99">
        <v>17051.0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12201507</v>
      </c>
      <c r="D40" s="104">
        <f t="shared" si="2"/>
        <v>8603601</v>
      </c>
      <c r="E40" s="104">
        <f t="shared" si="2"/>
        <v>1998414</v>
      </c>
      <c r="F40" s="104">
        <f t="shared" si="2"/>
        <v>1599492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HEIGHTS PHILADELPHIA</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1049477.0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4660441.0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671328.0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1085611.0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67446.0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309063.0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198834.0</v>
      </c>
      <c r="E12" s="109">
        <f>D11-D12</f>
        <v>110229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2.9825365E7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2264903.0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39734800</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780346.0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2387308.0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3167654</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1.3122213E7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2.3444933E7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36567146</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39734800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HEIGHTS PHILADELPHIA</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2023'!C40</f>
        <v>12201507</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2023'!C31</f>
        <v>56313</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12145194</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1012099.5</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2023'!E2+'Balance Sheet 2023'!E3</f>
        <v>5709918</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5.641656774</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2023'!E30</f>
        <v>13122213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2023'!C40</f>
        <v>12201507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1016792.25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12.90550061</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2023'!E13:E15)</f>
        <v>29825365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2023'!C40</f>
        <v>12201507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1016792.25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29.33280127</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34.97445804</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2023'!E2:E7,'Revenues 2023'!F10:F15)</f>
        <v>6429363</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2023'!F44</f>
        <v>11769525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0.5462720883</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2023'!C7:C9)</f>
        <v>6681051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2023'!C10:C12)</f>
        <v>1274229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7955280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2023'!C40</f>
        <v>12201507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0.6519915942</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2023'!C10:C11)</f>
        <v>799168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2023'!C7:C9)</f>
        <v>6681051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0.1196171081</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247</v>
      </c>
      <c r="D41" s="75">
        <f>'Expenses 2023'!D40</f>
        <v>8603601</v>
      </c>
      <c r="E41" s="165">
        <f t="shared" ref="E41:E44" si="1">D41/$D$44</f>
        <v>0.7051260963</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2023'!E40</f>
        <v>1998414</v>
      </c>
      <c r="E42" s="165">
        <f t="shared" si="1"/>
        <v>0.1637841949</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2023'!F40</f>
        <v>1599492</v>
      </c>
      <c r="E43" s="165">
        <f t="shared" si="1"/>
        <v>0.1310897088</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12201507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2023'!F9</f>
        <v>6429363</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2023'!F40</f>
        <v>1599492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D47/D48</f>
        <v>4.019628107</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2023'!E2:E10)</f>
        <v>7534303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2023'!E19:E22)</f>
        <v>780346</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9.655079926</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2023'!E18</f>
        <v>39734800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HEIGHTS PHILADELPHIA</v>
      </c>
      <c r="B1" s="2" t="s">
        <v>248</v>
      </c>
      <c r="C1" s="139"/>
      <c r="D1" s="139"/>
      <c r="E1" s="139"/>
      <c r="F1" s="140"/>
      <c r="G1" s="140"/>
      <c r="H1" s="140"/>
      <c r="I1" s="43"/>
      <c r="J1" s="43"/>
      <c r="K1" s="43"/>
      <c r="L1" s="43"/>
      <c r="M1" s="43"/>
      <c r="N1" s="43"/>
      <c r="O1" s="43"/>
      <c r="P1" s="43"/>
      <c r="Q1" s="43"/>
      <c r="R1" s="43"/>
      <c r="S1" s="43"/>
      <c r="T1" s="43"/>
      <c r="U1" s="43"/>
      <c r="V1" s="43"/>
      <c r="W1" s="43"/>
      <c r="X1" s="43"/>
      <c r="Y1" s="43"/>
    </row>
    <row r="2">
      <c r="A2" s="141" t="s">
        <v>181</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182</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249</v>
      </c>
      <c r="E4" s="45" t="s">
        <v>250</v>
      </c>
      <c r="F4" s="45" t="s">
        <v>251</v>
      </c>
      <c r="G4" s="59" t="s">
        <v>252</v>
      </c>
      <c r="H4" s="59"/>
      <c r="I4" s="43"/>
      <c r="J4" s="43"/>
      <c r="K4" s="43"/>
      <c r="L4" s="43"/>
      <c r="M4" s="43"/>
      <c r="N4" s="43"/>
      <c r="O4" s="43"/>
      <c r="P4" s="43"/>
      <c r="Q4" s="43"/>
      <c r="R4" s="43"/>
      <c r="S4" s="43"/>
      <c r="T4" s="43"/>
      <c r="U4" s="43"/>
      <c r="V4" s="43"/>
      <c r="W4" s="43"/>
      <c r="X4" s="43"/>
      <c r="Y4" s="43"/>
    </row>
    <row r="5">
      <c r="A5" s="139"/>
      <c r="B5" s="49"/>
      <c r="C5" s="148" t="s">
        <v>181</v>
      </c>
      <c r="D5" s="177">
        <f>'Ratios 2021'!D8</f>
        <v>3.381774581</v>
      </c>
      <c r="E5" s="177">
        <f>'Ratios 2022'!D8</f>
        <v>29.59567649</v>
      </c>
      <c r="F5" s="177">
        <f>'Ratios 2023'!D8</f>
        <v>5.641656774</v>
      </c>
      <c r="G5" s="177">
        <f>average(D5:F5)</f>
        <v>12.87303595</v>
      </c>
      <c r="H5" s="150" t="s">
        <v>188</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189</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190</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249</v>
      </c>
      <c r="E9" s="45" t="s">
        <v>250</v>
      </c>
      <c r="F9" s="45" t="s">
        <v>251</v>
      </c>
      <c r="G9" s="59" t="s">
        <v>252</v>
      </c>
      <c r="H9" s="59"/>
      <c r="I9" s="43"/>
      <c r="J9" s="43"/>
      <c r="K9" s="43"/>
      <c r="L9" s="43"/>
      <c r="M9" s="43"/>
      <c r="N9" s="43"/>
      <c r="O9" s="43"/>
      <c r="P9" s="43"/>
      <c r="Q9" s="43"/>
      <c r="R9" s="43"/>
      <c r="S9" s="43"/>
      <c r="T9" s="43"/>
      <c r="U9" s="43"/>
      <c r="V9" s="43"/>
      <c r="W9" s="43"/>
      <c r="X9" s="43"/>
      <c r="Y9" s="43"/>
    </row>
    <row r="10">
      <c r="A10" s="139"/>
      <c r="B10" s="49"/>
      <c r="C10" s="148" t="s">
        <v>189</v>
      </c>
      <c r="D10" s="149">
        <f>'Ratios 2021'!D14</f>
        <v>21.12868095</v>
      </c>
      <c r="E10" s="149">
        <f>'Ratios 2022'!D14</f>
        <v>26.79424984</v>
      </c>
      <c r="F10" s="149">
        <f>'Ratios 2023'!D14</f>
        <v>12.90550061</v>
      </c>
      <c r="G10" s="177">
        <f>average(D10:F10)</f>
        <v>20.2761438</v>
      </c>
      <c r="H10" s="150" t="s">
        <v>188</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194</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195</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249</v>
      </c>
      <c r="E14" s="45" t="s">
        <v>250</v>
      </c>
      <c r="F14" s="45" t="s">
        <v>251</v>
      </c>
      <c r="G14" s="59" t="s">
        <v>252</v>
      </c>
      <c r="H14" s="59"/>
      <c r="I14" s="43"/>
      <c r="J14" s="43"/>
      <c r="K14" s="43"/>
      <c r="L14" s="43"/>
      <c r="M14" s="43"/>
      <c r="N14" s="43"/>
      <c r="O14" s="43"/>
      <c r="P14" s="43"/>
      <c r="Q14" s="43"/>
      <c r="R14" s="43"/>
      <c r="S14" s="43"/>
      <c r="T14" s="43"/>
      <c r="U14" s="43"/>
      <c r="V14" s="43"/>
      <c r="W14" s="43"/>
      <c r="X14" s="43"/>
      <c r="Y14" s="43"/>
    </row>
    <row r="15">
      <c r="A15" s="139"/>
      <c r="B15" s="49"/>
      <c r="C15" s="148" t="s">
        <v>197</v>
      </c>
      <c r="D15" s="180">
        <f>'Ratios 2021'!D20</f>
        <v>32.79243916</v>
      </c>
      <c r="E15" s="180">
        <f>'Ratios 2022'!D20</f>
        <v>42.84841974</v>
      </c>
      <c r="F15" s="180">
        <f>'Ratios 2023'!D20</f>
        <v>29.33280127</v>
      </c>
      <c r="G15" s="177">
        <f>average(D15:F15)</f>
        <v>34.99122006</v>
      </c>
      <c r="H15" s="150" t="s">
        <v>188</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199</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200</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249</v>
      </c>
      <c r="E19" s="45" t="s">
        <v>250</v>
      </c>
      <c r="F19" s="45" t="s">
        <v>251</v>
      </c>
      <c r="G19" s="59" t="s">
        <v>252</v>
      </c>
      <c r="H19" s="59"/>
      <c r="I19" s="43"/>
      <c r="J19" s="43"/>
      <c r="K19" s="43"/>
      <c r="L19" s="43"/>
      <c r="M19" s="43"/>
      <c r="N19" s="43"/>
      <c r="O19" s="43"/>
      <c r="P19" s="43"/>
      <c r="Q19" s="43"/>
      <c r="R19" s="43"/>
      <c r="S19" s="43"/>
      <c r="T19" s="43"/>
      <c r="U19" s="43"/>
      <c r="V19" s="43"/>
      <c r="W19" s="43"/>
      <c r="X19" s="43"/>
      <c r="Y19" s="43"/>
    </row>
    <row r="20">
      <c r="A20" s="139"/>
      <c r="B20" s="49"/>
      <c r="C20" s="148" t="s">
        <v>199</v>
      </c>
      <c r="D20" s="163">
        <f>'Ratios 2021'!D26</f>
        <v>0.7572534531</v>
      </c>
      <c r="E20" s="163">
        <f>'Ratios 2022'!D26</f>
        <v>0.9508700289</v>
      </c>
      <c r="F20" s="163">
        <f>'Ratios 2023'!D26</f>
        <v>0.5462720883</v>
      </c>
      <c r="G20" s="181">
        <f>average(D20:F20)</f>
        <v>0.7514651901</v>
      </c>
      <c r="H20" s="150" t="s">
        <v>203</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204</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205</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249</v>
      </c>
      <c r="E24" s="45" t="s">
        <v>250</v>
      </c>
      <c r="F24" s="45" t="s">
        <v>251</v>
      </c>
      <c r="G24" s="59" t="s">
        <v>252</v>
      </c>
      <c r="H24" s="59"/>
      <c r="I24" s="43"/>
      <c r="J24" s="43"/>
      <c r="K24" s="43"/>
      <c r="L24" s="43"/>
      <c r="M24" s="43"/>
      <c r="N24" s="43"/>
      <c r="O24" s="43"/>
      <c r="P24" s="43"/>
      <c r="Q24" s="43"/>
      <c r="R24" s="43"/>
      <c r="S24" s="43"/>
      <c r="T24" s="43"/>
      <c r="U24" s="43"/>
      <c r="V24" s="43"/>
      <c r="W24" s="43"/>
      <c r="X24" s="43"/>
      <c r="Y24" s="43"/>
    </row>
    <row r="25">
      <c r="A25" s="139"/>
      <c r="B25" s="49"/>
      <c r="C25" s="148" t="s">
        <v>209</v>
      </c>
      <c r="D25" s="163">
        <f>'Ratios 2021'!D33</f>
        <v>0.5991738458</v>
      </c>
      <c r="E25" s="163">
        <f>'Ratios 2022'!D33</f>
        <v>0.5470445242</v>
      </c>
      <c r="F25" s="163">
        <f>'Ratios 2023'!D33</f>
        <v>0.6519915942</v>
      </c>
      <c r="G25" s="181">
        <f>average(D25:F25)</f>
        <v>0.5994033214</v>
      </c>
      <c r="H25" s="150" t="s">
        <v>210</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211</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212</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249</v>
      </c>
      <c r="E29" s="45" t="s">
        <v>250</v>
      </c>
      <c r="F29" s="45" t="s">
        <v>251</v>
      </c>
      <c r="G29" s="59" t="s">
        <v>252</v>
      </c>
      <c r="H29" s="59"/>
      <c r="I29" s="43"/>
      <c r="J29" s="43"/>
      <c r="K29" s="43"/>
      <c r="L29" s="43"/>
      <c r="M29" s="43"/>
      <c r="N29" s="43"/>
      <c r="O29" s="43"/>
      <c r="P29" s="43"/>
      <c r="Q29" s="43"/>
      <c r="R29" s="43"/>
      <c r="S29" s="43"/>
      <c r="T29" s="43"/>
      <c r="U29" s="43"/>
      <c r="V29" s="43"/>
      <c r="W29" s="43"/>
      <c r="X29" s="43"/>
      <c r="Y29" s="43"/>
    </row>
    <row r="30">
      <c r="A30" s="139"/>
      <c r="B30" s="49"/>
      <c r="C30" s="148" t="s">
        <v>211</v>
      </c>
      <c r="D30" s="163">
        <f>'Ratios 2021'!D38</f>
        <v>0.1105949215</v>
      </c>
      <c r="E30" s="163">
        <f>'Ratios 2022'!D38</f>
        <v>0.09447156659</v>
      </c>
      <c r="F30" s="163">
        <f>'Ratios 2023'!D38</f>
        <v>0.1196171081</v>
      </c>
      <c r="G30" s="181">
        <f>average(D30:F30)</f>
        <v>0.1082278654</v>
      </c>
      <c r="H30" s="150" t="s">
        <v>214</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215</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216</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249</v>
      </c>
      <c r="E34" s="45" t="s">
        <v>250</v>
      </c>
      <c r="F34" s="45" t="s">
        <v>251</v>
      </c>
      <c r="G34" s="59" t="s">
        <v>252</v>
      </c>
      <c r="H34" s="59"/>
      <c r="I34" s="43"/>
      <c r="J34" s="43"/>
      <c r="K34" s="43"/>
      <c r="L34" s="43"/>
      <c r="M34" s="43"/>
      <c r="N34" s="43"/>
      <c r="O34" s="43"/>
      <c r="P34" s="43"/>
      <c r="Q34" s="43"/>
      <c r="R34" s="43"/>
      <c r="S34" s="43"/>
      <c r="T34" s="43"/>
      <c r="U34" s="43"/>
      <c r="V34" s="43"/>
      <c r="W34" s="43"/>
      <c r="X34" s="43"/>
      <c r="Y34" s="43"/>
    </row>
    <row r="35">
      <c r="A35" s="139"/>
      <c r="B35" s="49"/>
      <c r="C35" s="148" t="s">
        <v>253</v>
      </c>
      <c r="D35" s="163">
        <f>'Ratios 2021'!E41</f>
        <v>0.8786914552</v>
      </c>
      <c r="E35" s="163">
        <f>'Ratios 2022'!E41</f>
        <v>0.8255437582</v>
      </c>
      <c r="F35" s="163">
        <f>'Ratios 2023'!E41</f>
        <v>0.7051260963</v>
      </c>
      <c r="G35" s="181">
        <f t="shared" ref="G35:G37" si="1">average(D35:F35)</f>
        <v>0.8031204366</v>
      </c>
      <c r="H35" s="181"/>
      <c r="I35" s="43"/>
      <c r="J35" s="43"/>
      <c r="K35" s="43"/>
      <c r="L35" s="43"/>
      <c r="M35" s="43"/>
      <c r="N35" s="43"/>
      <c r="O35" s="43"/>
      <c r="P35" s="43"/>
      <c r="Q35" s="43"/>
      <c r="R35" s="43"/>
      <c r="S35" s="43"/>
      <c r="T35" s="43"/>
      <c r="U35" s="43"/>
      <c r="V35" s="43"/>
      <c r="W35" s="43"/>
      <c r="X35" s="43"/>
      <c r="Y35" s="43"/>
    </row>
    <row r="36">
      <c r="A36" s="139"/>
      <c r="B36" s="52"/>
      <c r="C36" s="148" t="s">
        <v>218</v>
      </c>
      <c r="D36" s="163">
        <f>'Ratios 2021'!E42</f>
        <v>0.06996453535</v>
      </c>
      <c r="E36" s="163">
        <f>'Ratios 2022'!E42</f>
        <v>0.1364461059</v>
      </c>
      <c r="F36" s="163">
        <f>'Ratios 2023'!E42</f>
        <v>0.1637841949</v>
      </c>
      <c r="G36" s="181">
        <f t="shared" si="1"/>
        <v>0.1233982787</v>
      </c>
      <c r="H36" s="181"/>
      <c r="I36" s="43"/>
      <c r="J36" s="43"/>
      <c r="K36" s="43"/>
      <c r="L36" s="43"/>
      <c r="M36" s="43"/>
      <c r="N36" s="43"/>
      <c r="O36" s="43"/>
      <c r="P36" s="43"/>
      <c r="Q36" s="43"/>
      <c r="R36" s="43"/>
      <c r="S36" s="43"/>
      <c r="T36" s="43"/>
      <c r="U36" s="43"/>
      <c r="V36" s="43"/>
      <c r="W36" s="43"/>
      <c r="X36" s="43"/>
      <c r="Y36" s="43"/>
    </row>
    <row r="37">
      <c r="A37" s="139"/>
      <c r="B37" s="182"/>
      <c r="C37" s="148" t="s">
        <v>219</v>
      </c>
      <c r="D37" s="163">
        <f>'Ratios 2021'!E43</f>
        <v>0.05134400944</v>
      </c>
      <c r="E37" s="163">
        <f>'Ratios 2022'!E43</f>
        <v>0.03801013591</v>
      </c>
      <c r="F37" s="163">
        <f>'Ratios 2023'!E43</f>
        <v>0.1310897088</v>
      </c>
      <c r="G37" s="181">
        <f t="shared" si="1"/>
        <v>0.07348128473</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220</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221</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249</v>
      </c>
      <c r="E41" s="45" t="s">
        <v>250</v>
      </c>
      <c r="F41" s="45" t="s">
        <v>251</v>
      </c>
      <c r="G41" s="59" t="s">
        <v>252</v>
      </c>
      <c r="H41" s="59"/>
      <c r="I41" s="43"/>
      <c r="J41" s="43"/>
      <c r="K41" s="43"/>
      <c r="L41" s="43"/>
      <c r="M41" s="43"/>
      <c r="N41" s="43"/>
      <c r="O41" s="43"/>
      <c r="P41" s="43"/>
      <c r="Q41" s="43"/>
      <c r="R41" s="43"/>
      <c r="S41" s="43"/>
      <c r="T41" s="43"/>
      <c r="U41" s="43"/>
      <c r="V41" s="43"/>
      <c r="W41" s="43"/>
      <c r="X41" s="43"/>
      <c r="Y41" s="43"/>
    </row>
    <row r="42">
      <c r="A42" s="139"/>
      <c r="B42" s="49"/>
      <c r="C42" s="148" t="s">
        <v>224</v>
      </c>
      <c r="D42" s="166">
        <f>'Ratios 2021'!D49</f>
        <v>18.19167067</v>
      </c>
      <c r="E42" s="166">
        <f>'Ratios 2022'!D49</f>
        <v>48.19615647</v>
      </c>
      <c r="F42" s="166">
        <f>'Ratios 2023'!D49</f>
        <v>4.019628107</v>
      </c>
      <c r="G42" s="183">
        <f>average(D42:F42)</f>
        <v>23.46915175</v>
      </c>
      <c r="H42" s="150" t="s">
        <v>225</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226</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227</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249</v>
      </c>
      <c r="E46" s="45" t="s">
        <v>250</v>
      </c>
      <c r="F46" s="45" t="s">
        <v>251</v>
      </c>
      <c r="G46" s="59" t="s">
        <v>252</v>
      </c>
      <c r="H46" s="59"/>
      <c r="I46" s="43"/>
      <c r="J46" s="43"/>
      <c r="K46" s="43"/>
      <c r="L46" s="43"/>
      <c r="M46" s="43"/>
      <c r="N46" s="43"/>
      <c r="O46" s="43"/>
      <c r="P46" s="43"/>
      <c r="Q46" s="43"/>
      <c r="R46" s="43"/>
      <c r="S46" s="43"/>
      <c r="T46" s="43"/>
      <c r="U46" s="43"/>
      <c r="V46" s="43"/>
      <c r="W46" s="43"/>
      <c r="X46" s="43"/>
      <c r="Y46" s="43"/>
    </row>
    <row r="47">
      <c r="A47" s="139"/>
      <c r="B47" s="49"/>
      <c r="C47" s="148" t="s">
        <v>230</v>
      </c>
      <c r="D47" s="149">
        <f>'Ratios 2021'!D54</f>
        <v>8.924950426</v>
      </c>
      <c r="E47" s="149">
        <f>'Ratios 2022'!D54</f>
        <v>36.0392952</v>
      </c>
      <c r="F47" s="149">
        <f>'Ratios 2023'!D54</f>
        <v>9.655079926</v>
      </c>
      <c r="G47" s="177">
        <f>average(D47:F47)</f>
        <v>18.20644185</v>
      </c>
      <c r="H47" s="150" t="s">
        <v>231</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232</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233</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249</v>
      </c>
      <c r="E51" s="45" t="s">
        <v>250</v>
      </c>
      <c r="F51" s="45" t="s">
        <v>251</v>
      </c>
      <c r="G51" s="59" t="s">
        <v>252</v>
      </c>
      <c r="H51" s="59"/>
      <c r="I51" s="43"/>
      <c r="J51" s="43"/>
      <c r="K51" s="43"/>
      <c r="L51" s="43"/>
      <c r="M51" s="43"/>
      <c r="N51" s="43"/>
      <c r="O51" s="43"/>
      <c r="P51" s="43"/>
      <c r="Q51" s="43"/>
      <c r="R51" s="43"/>
      <c r="S51" s="43"/>
      <c r="T51" s="43"/>
      <c r="U51" s="43"/>
      <c r="V51" s="43"/>
      <c r="W51" s="43"/>
      <c r="X51" s="43"/>
      <c r="Y51" s="43"/>
    </row>
    <row r="52">
      <c r="A52" s="139"/>
      <c r="B52" s="49"/>
      <c r="C52" s="148" t="s">
        <v>236</v>
      </c>
      <c r="D52" s="184">
        <f>'Ratios 2021'!D59</f>
        <v>0</v>
      </c>
      <c r="E52" s="184">
        <f>'Ratios 2022'!D59</f>
        <v>0</v>
      </c>
      <c r="F52" s="184">
        <f>'Ratios 2023'!D59</f>
        <v>0</v>
      </c>
      <c r="G52" s="185">
        <f>average(D52:F52)</f>
        <v>0</v>
      </c>
      <c r="H52" s="150" t="s">
        <v>237</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HEIGHTS PHILADELPHIA</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HEIGHTS PHILADELPHIA</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21661.0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2998.0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3952495.0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127652.0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3977154</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344579.0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2217390.0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1731816.0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485574</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485574</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104992.0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42719.0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62273</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96</v>
      </c>
      <c r="D39" s="74"/>
      <c r="E39" s="48">
        <v>349934.0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349934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5219514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HEIGHTS PHILADELPHIA</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7"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566587</v>
      </c>
      <c r="D4" s="99">
        <v>566587.0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137240</v>
      </c>
      <c r="D7" s="99">
        <v>118772.0</v>
      </c>
      <c r="E7" s="99">
        <v>9765.0</v>
      </c>
      <c r="F7" s="99">
        <v>8703.0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2017868</v>
      </c>
      <c r="D9" s="99">
        <v>1746323.0</v>
      </c>
      <c r="E9" s="99">
        <v>143575.0</v>
      </c>
      <c r="F9" s="99">
        <v>127970.0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91459</v>
      </c>
      <c r="D10" s="99">
        <v>79151.0</v>
      </c>
      <c r="E10" s="99">
        <v>6508.0</v>
      </c>
      <c r="F10" s="99">
        <v>5800.0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146885</v>
      </c>
      <c r="D11" s="99">
        <v>127119.0</v>
      </c>
      <c r="E11" s="99">
        <v>10451.0</v>
      </c>
      <c r="F11" s="99">
        <v>9315.0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157856</v>
      </c>
      <c r="D12" s="99">
        <v>136613.0</v>
      </c>
      <c r="E12" s="99">
        <v>11232.0</v>
      </c>
      <c r="F12" s="99">
        <v>10011.0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47483</v>
      </c>
      <c r="D16" s="99">
        <v>41814.0</v>
      </c>
      <c r="E16" s="99">
        <v>2997.0</v>
      </c>
      <c r="F16" s="99">
        <v>2672.0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80205</v>
      </c>
      <c r="D19" s="99">
        <v>52413.0</v>
      </c>
      <c r="E19" s="99">
        <v>23512.0</v>
      </c>
      <c r="F19" s="99">
        <v>4280.0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1563</v>
      </c>
      <c r="D20" s="99">
        <v>1376.0</v>
      </c>
      <c r="E20" s="99">
        <v>99.0</v>
      </c>
      <c r="F20" s="99">
        <v>88.0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37314</v>
      </c>
      <c r="D22" s="99">
        <v>24384.0</v>
      </c>
      <c r="E22" s="99">
        <v>10939.0</v>
      </c>
      <c r="F22" s="99">
        <v>1991.0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55302</v>
      </c>
      <c r="D23" s="99">
        <v>36139.0</v>
      </c>
      <c r="E23" s="99">
        <v>16212.0</v>
      </c>
      <c r="F23" s="99">
        <v>2951.0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369067</v>
      </c>
      <c r="D25" s="99">
        <v>318997.0</v>
      </c>
      <c r="E25" s="99">
        <v>26474.0</v>
      </c>
      <c r="F25" s="99">
        <v>23596.0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877</v>
      </c>
      <c r="D26" s="99">
        <v>573.0</v>
      </c>
      <c r="E26" s="99">
        <v>257.0</v>
      </c>
      <c r="F26" s="99">
        <v>47.0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4372</v>
      </c>
      <c r="D28" s="99">
        <v>2857.0</v>
      </c>
      <c r="E28" s="99">
        <v>1282.0</v>
      </c>
      <c r="F28" s="99">
        <v>233.0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47100</v>
      </c>
      <c r="D31" s="99">
        <v>40762.0</v>
      </c>
      <c r="E31" s="99">
        <v>3351.0</v>
      </c>
      <c r="F31" s="99">
        <v>2987.0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46909</v>
      </c>
      <c r="D32" s="99">
        <v>30654.0</v>
      </c>
      <c r="E32" s="99">
        <v>13752.0</v>
      </c>
      <c r="F32" s="99">
        <v>2503.0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102" t="s">
        <v>134</v>
      </c>
      <c r="C34" s="98">
        <f t="shared" si="1"/>
        <v>294925</v>
      </c>
      <c r="D34" s="99">
        <v>294800.0</v>
      </c>
      <c r="E34" s="99">
        <v>66.0</v>
      </c>
      <c r="F34" s="99">
        <v>59.0</v>
      </c>
      <c r="G34" s="43"/>
      <c r="H34" s="43"/>
      <c r="I34" s="43"/>
      <c r="J34" s="43"/>
      <c r="K34" s="43"/>
      <c r="L34" s="43"/>
      <c r="M34" s="43"/>
      <c r="N34" s="43"/>
      <c r="O34" s="43"/>
      <c r="P34" s="43"/>
      <c r="Q34" s="43"/>
      <c r="R34" s="43"/>
      <c r="S34" s="43"/>
      <c r="T34" s="43"/>
      <c r="U34" s="43"/>
      <c r="V34" s="43"/>
      <c r="W34" s="43"/>
      <c r="X34" s="43"/>
      <c r="Y34" s="43"/>
      <c r="Z34" s="43"/>
    </row>
    <row r="35">
      <c r="A35" s="45" t="s">
        <v>48</v>
      </c>
      <c r="B35" s="103" t="s">
        <v>135</v>
      </c>
      <c r="C35" s="98">
        <f t="shared" si="1"/>
        <v>76671</v>
      </c>
      <c r="D35" s="99">
        <v>64566.0</v>
      </c>
      <c r="E35" s="99">
        <v>3664.0</v>
      </c>
      <c r="F35" s="99">
        <v>8441.0</v>
      </c>
      <c r="G35" s="43"/>
      <c r="H35" s="43"/>
      <c r="I35" s="43"/>
      <c r="J35" s="43"/>
      <c r="K35" s="43"/>
      <c r="L35" s="43"/>
      <c r="M35" s="43"/>
      <c r="N35" s="43"/>
      <c r="O35" s="43"/>
      <c r="P35" s="43"/>
      <c r="Q35" s="43"/>
      <c r="R35" s="43"/>
      <c r="S35" s="43"/>
      <c r="T35" s="43"/>
      <c r="U35" s="43"/>
      <c r="V35" s="43"/>
      <c r="W35" s="43"/>
      <c r="X35" s="43"/>
      <c r="Y35" s="43"/>
      <c r="Z35" s="43"/>
    </row>
    <row r="36">
      <c r="A36" s="45" t="s">
        <v>50</v>
      </c>
      <c r="B36" s="103" t="s">
        <v>136</v>
      </c>
      <c r="C36" s="98">
        <f t="shared" si="1"/>
        <v>40600</v>
      </c>
      <c r="D36" s="99">
        <v>32930.0</v>
      </c>
      <c r="E36" s="99">
        <v>2707.0</v>
      </c>
      <c r="F36" s="99">
        <v>4963.0</v>
      </c>
      <c r="G36" s="43"/>
      <c r="H36" s="43"/>
      <c r="I36" s="43"/>
      <c r="J36" s="43"/>
      <c r="K36" s="43"/>
      <c r="L36" s="43"/>
      <c r="M36" s="43"/>
      <c r="N36" s="43"/>
      <c r="O36" s="43"/>
      <c r="P36" s="43"/>
      <c r="Q36" s="43"/>
      <c r="R36" s="43"/>
      <c r="S36" s="43"/>
      <c r="T36" s="43"/>
      <c r="U36" s="43"/>
      <c r="V36" s="43"/>
      <c r="W36" s="43"/>
      <c r="X36" s="43"/>
      <c r="Y36" s="43"/>
      <c r="Z36" s="43"/>
    </row>
    <row r="37">
      <c r="A37" s="45" t="s">
        <v>52</v>
      </c>
      <c r="B37" s="103" t="s">
        <v>137</v>
      </c>
      <c r="C37" s="98">
        <f t="shared" si="1"/>
        <v>11188</v>
      </c>
      <c r="D37" s="99">
        <v>7311.0</v>
      </c>
      <c r="E37" s="99">
        <v>3280.0</v>
      </c>
      <c r="F37" s="99">
        <v>597.0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v>26572.0</v>
      </c>
      <c r="D38" s="99">
        <v>17365.0</v>
      </c>
      <c r="E38" s="99">
        <v>7789.0</v>
      </c>
      <c r="F38" s="99">
        <v>1418.0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sum(D39:F39)</f>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4258043</v>
      </c>
      <c r="D40" s="104">
        <f t="shared" si="2"/>
        <v>3741506</v>
      </c>
      <c r="E40" s="104">
        <f t="shared" si="2"/>
        <v>297912</v>
      </c>
      <c r="F40" s="104">
        <f t="shared" si="2"/>
        <v>218625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HEIGHTS PHILADELPHIA</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205034.0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981671.0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672613.0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116550.0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287918.0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84868.0</v>
      </c>
      <c r="E12" s="109">
        <f>D11-D12</f>
        <v>203050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1.1635968E7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83531.0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13898417</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221387.0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225681.0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447068</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7497236.0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5954113.0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13451349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13898417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HEIGHTS PHILADELPHIA</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2021'!C40</f>
        <v>4258043</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2021'!C31</f>
        <v>47100</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4210943</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350911.9167</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2021'!E2+'Balance Sheet 2021'!E3</f>
        <v>1186705</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3.381774581</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2021'!E30</f>
        <v>7497236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2021'!C40</f>
        <v>4258043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354836.9167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21.12868095</v>
      </c>
      <c r="E14" s="150" t="s">
        <v>188</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2021'!E13:E15)</f>
        <v>11635968</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2021'!C40</f>
        <v>4258043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354836.9167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32.79243916</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36.17421374</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2021'!E2:E7,'Revenues 2021'!F10:F15)</f>
        <v>3952495</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2021'!F44</f>
        <v>5219514</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0.7572534531</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2021'!C7:C9)</f>
        <v>2155108</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2021'!C10:C12)</f>
        <v>396200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2551308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2021'!C40</f>
        <v>4258043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0.5991738458</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2021'!C10:C11)</f>
        <v>238344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2021'!C7:C9)</f>
        <v>2155108</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0.1105949215</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217</v>
      </c>
      <c r="D41" s="75">
        <f>'Expenses 2021'!D40</f>
        <v>3741506</v>
      </c>
      <c r="E41" s="165">
        <f t="shared" ref="E41:E44" si="1">D41/$D$44</f>
        <v>0.8786914552</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2021'!E40</f>
        <v>297912</v>
      </c>
      <c r="E42" s="165">
        <f t="shared" si="1"/>
        <v>0.06996453535</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2021'!F40</f>
        <v>218625</v>
      </c>
      <c r="E43" s="165">
        <f t="shared" si="1"/>
        <v>0.05134400944</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4258043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2021'!F9</f>
        <v>3977154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2021'!F40</f>
        <v>218625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D47/D48</f>
        <v>18.19167067</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2021'!E2:E10)</f>
        <v>1975868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2021'!E19:E22)</f>
        <v>221387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8.924950426</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2021'!E18</f>
        <v>13898417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HEIGHTS PHILADELPHIA</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1507.0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9904731.0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9906238</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475096.0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238</v>
      </c>
      <c r="D26" s="50">
        <v>6047591.0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6372798.0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-325207</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-325207</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96</v>
      </c>
      <c r="D39" s="74"/>
      <c r="E39" s="48">
        <v>360366.0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360366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10416493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HEIGHTS PHILADELPHIA</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467030</v>
      </c>
      <c r="D4" s="99">
        <v>467030.0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179153</v>
      </c>
      <c r="D7" s="99">
        <v>156777.0</v>
      </c>
      <c r="E7" s="99">
        <v>16446.0</v>
      </c>
      <c r="F7" s="99">
        <v>5930.0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2356086</v>
      </c>
      <c r="D9" s="99">
        <v>2061810.0</v>
      </c>
      <c r="E9" s="99">
        <v>216289.0</v>
      </c>
      <c r="F9" s="99">
        <v>77987.0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86276</v>
      </c>
      <c r="D10" s="99">
        <v>75500.0</v>
      </c>
      <c r="E10" s="99">
        <v>7920.0</v>
      </c>
      <c r="F10" s="99">
        <v>2856.0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153232</v>
      </c>
      <c r="D11" s="99">
        <v>134093.0</v>
      </c>
      <c r="E11" s="99">
        <v>14067.0</v>
      </c>
      <c r="F11" s="99">
        <v>5072.0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183399</v>
      </c>
      <c r="D12" s="99">
        <v>160493.0</v>
      </c>
      <c r="E12" s="99">
        <v>16836.0</v>
      </c>
      <c r="F12" s="99">
        <v>6070.0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12500</v>
      </c>
      <c r="D15" s="99">
        <v>0.0</v>
      </c>
      <c r="E15" s="99">
        <v>9188.0</v>
      </c>
      <c r="F15" s="99">
        <v>3312.0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49074</v>
      </c>
      <c r="D16" s="99">
        <v>34524.0</v>
      </c>
      <c r="E16" s="99">
        <v>10694.0</v>
      </c>
      <c r="F16" s="99">
        <v>3856.0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87139</v>
      </c>
      <c r="D19" s="99">
        <v>44546.0</v>
      </c>
      <c r="E19" s="99">
        <v>36474.0</v>
      </c>
      <c r="F19" s="99">
        <v>6119.0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1744</v>
      </c>
      <c r="D20" s="99">
        <v>1526.0</v>
      </c>
      <c r="E20" s="99">
        <v>160.0</v>
      </c>
      <c r="F20" s="99">
        <v>58.0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201925</v>
      </c>
      <c r="D22" s="99">
        <v>103226.0</v>
      </c>
      <c r="E22" s="99">
        <v>84521.0</v>
      </c>
      <c r="F22" s="99">
        <v>14178.0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69566</v>
      </c>
      <c r="D23" s="99">
        <v>35563.0</v>
      </c>
      <c r="E23" s="99">
        <v>29118.0</v>
      </c>
      <c r="F23" s="99">
        <v>4885.0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432977</v>
      </c>
      <c r="D25" s="99">
        <v>378898.0</v>
      </c>
      <c r="E25" s="99">
        <v>39747.0</v>
      </c>
      <c r="F25" s="99">
        <v>14332.0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5963</v>
      </c>
      <c r="D26" s="99">
        <v>3048.0</v>
      </c>
      <c r="E26" s="99">
        <v>2496.0</v>
      </c>
      <c r="F26" s="99">
        <v>419.0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28521</v>
      </c>
      <c r="D28" s="99">
        <v>14580.0</v>
      </c>
      <c r="E28" s="99">
        <v>11938.0</v>
      </c>
      <c r="F28" s="99">
        <v>2003.0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55558</v>
      </c>
      <c r="D31" s="99">
        <v>48619.0</v>
      </c>
      <c r="E31" s="99">
        <v>5100.0</v>
      </c>
      <c r="F31" s="99">
        <v>1839.0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96027</v>
      </c>
      <c r="D32" s="99">
        <v>49090.0</v>
      </c>
      <c r="E32" s="99">
        <v>40194.0</v>
      </c>
      <c r="F32" s="99">
        <v>6743.0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239</v>
      </c>
      <c r="C34" s="98">
        <f t="shared" si="1"/>
        <v>469409</v>
      </c>
      <c r="D34" s="99">
        <v>433632.0</v>
      </c>
      <c r="E34" s="99">
        <v>17002.0</v>
      </c>
      <c r="F34" s="99">
        <v>18775.0</v>
      </c>
      <c r="G34" s="43"/>
      <c r="H34" s="43"/>
      <c r="I34" s="43"/>
      <c r="J34" s="43"/>
      <c r="K34" s="43"/>
      <c r="L34" s="43"/>
      <c r="M34" s="43"/>
      <c r="N34" s="43"/>
      <c r="O34" s="43"/>
      <c r="P34" s="43"/>
      <c r="Q34" s="43"/>
      <c r="R34" s="43"/>
      <c r="S34" s="43"/>
      <c r="T34" s="43"/>
      <c r="U34" s="43"/>
      <c r="V34" s="43"/>
      <c r="W34" s="43"/>
      <c r="X34" s="43"/>
      <c r="Y34" s="43"/>
      <c r="Z34" s="43"/>
    </row>
    <row r="35">
      <c r="A35" s="45" t="s">
        <v>48</v>
      </c>
      <c r="B35" s="60" t="s">
        <v>240</v>
      </c>
      <c r="C35" s="98">
        <f t="shared" si="1"/>
        <v>303988</v>
      </c>
      <c r="D35" s="99">
        <v>155401.0</v>
      </c>
      <c r="E35" s="99">
        <v>127241.0</v>
      </c>
      <c r="F35" s="99">
        <v>21346.0</v>
      </c>
      <c r="G35" s="43"/>
      <c r="H35" s="43"/>
      <c r="I35" s="43"/>
      <c r="J35" s="43"/>
      <c r="K35" s="43"/>
      <c r="L35" s="43"/>
      <c r="M35" s="43"/>
      <c r="N35" s="43"/>
      <c r="O35" s="43"/>
      <c r="P35" s="43"/>
      <c r="Q35" s="43"/>
      <c r="R35" s="43"/>
      <c r="S35" s="43"/>
      <c r="T35" s="43"/>
      <c r="U35" s="43"/>
      <c r="V35" s="43"/>
      <c r="W35" s="43"/>
      <c r="X35" s="43"/>
      <c r="Y35" s="43"/>
      <c r="Z35" s="43"/>
    </row>
    <row r="36">
      <c r="A36" s="45" t="s">
        <v>50</v>
      </c>
      <c r="B36" s="60" t="s">
        <v>135</v>
      </c>
      <c r="C36" s="98">
        <f t="shared" si="1"/>
        <v>54755</v>
      </c>
      <c r="D36" s="99">
        <v>47916.0</v>
      </c>
      <c r="E36" s="99">
        <v>5027.0</v>
      </c>
      <c r="F36" s="99">
        <v>1812.0</v>
      </c>
      <c r="G36" s="43"/>
      <c r="H36" s="43"/>
      <c r="I36" s="43"/>
      <c r="J36" s="43"/>
      <c r="K36" s="43"/>
      <c r="L36" s="43"/>
      <c r="M36" s="43"/>
      <c r="N36" s="43"/>
      <c r="O36" s="43"/>
      <c r="P36" s="43"/>
      <c r="Q36" s="43"/>
      <c r="R36" s="43"/>
      <c r="S36" s="43"/>
      <c r="T36" s="43"/>
      <c r="U36" s="43"/>
      <c r="V36" s="43"/>
      <c r="W36" s="43"/>
      <c r="X36" s="43"/>
      <c r="Y36" s="43"/>
      <c r="Z36" s="43"/>
    </row>
    <row r="37">
      <c r="A37" s="45" t="s">
        <v>52</v>
      </c>
      <c r="B37" s="60" t="s">
        <v>241</v>
      </c>
      <c r="C37" s="98">
        <f t="shared" si="1"/>
        <v>51939</v>
      </c>
      <c r="D37" s="99">
        <v>26552.0</v>
      </c>
      <c r="E37" s="99">
        <v>21740.0</v>
      </c>
      <c r="F37" s="99">
        <v>3647.0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61244</v>
      </c>
      <c r="D38" s="99">
        <v>31308.0</v>
      </c>
      <c r="E38" s="99">
        <v>25635.0</v>
      </c>
      <c r="F38" s="99">
        <v>4301.0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5407505</v>
      </c>
      <c r="D40" s="104">
        <f t="shared" si="2"/>
        <v>4464132</v>
      </c>
      <c r="E40" s="104">
        <f t="shared" si="2"/>
        <v>737833</v>
      </c>
      <c r="F40" s="104">
        <f t="shared" si="2"/>
        <v>205540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HEIGHTS PHILADELPHIA</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357382.0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1.2842159E7</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4221457.0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42311.0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290013.0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142521.0</v>
      </c>
      <c r="E12" s="109">
        <f>D11-D12</f>
        <v>147492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1.9308587E7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2583540.0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39502928</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484563.0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2731183.0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3215746</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1.207417E7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2.4213012E7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36287182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39502928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