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<sst xmlns="http://schemas.openxmlformats.org/spreadsheetml/2006/main" count="869" uniqueCount="257">
  <si>
    <t>ARTWORKS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</si>
  <si>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</si>
  <si>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</si>
  <si>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</si>
  <si>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</si>
  <si>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</si>
  <si>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</si>
  <si>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</si>
  <si>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</si>
  <si>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</si>
  <si>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</si>
  <si>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</si>
  <si>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</si>
  <si>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</si>
  <si>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</si>
  <si>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</si>
  <si>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</si>
  <si>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</si>
  <si>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</si>
  <si>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</si>
  <si>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</si>
  <si>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</si>
  <si>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</si>
  <si>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</si>
  <si>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</si>
  <si>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</si>
  <si>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</si>
  <si>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</si>
  <si>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</si>
  <si>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</si>
  <si>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</si>
  <si>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</si>
  <si>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</si>
  <si>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</si>
  <si>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</si>
  <si>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</si>
  <si>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</si>
  <si>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</si>
  <si>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</si>
  <si>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</si>
  <si>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</si>
  <si>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</si>
  <si>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</si>
  <si>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</si>
  <si>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</si>
  <si>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</si>
  <si>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</si>
  <si>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</si>
  <si>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</si>
  <si>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</si>
  <si>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</si>
  <si>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</si>
  <si>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</si>
  <si>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</si>
  <si>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</si>
  <si>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</si>
  <si>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</si>
  <si>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</si>
  <si>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</si>
  <si>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</si>
  <si>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</si>
  <si>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</si>
  <si>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</si>
  <si>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</si>
  <si>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SALES TO PUBLIC</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</si>
  <si>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</si>
  <si>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</si>
  <si>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</si>
  <si>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</si>
  <si>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</si>
  <si>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</si>
  <si>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</si>
  <si>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</si>
  <si>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</si>
  <si>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</si>
  <si>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</si>
  <si>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</si>
  <si>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</si>
  <si>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</si>
  <si>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</si>
  <si>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</si>
  <si>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</si>
  <si>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</si>
  <si>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</si>
  <si>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</si>
  <si>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</si>
  <si>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</si>
  <si>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</si>
  <si>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</si>
  <si>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</si>
  <si>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</si>
  <si>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</si>
  <si>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</si>
  <si>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</si>
  <si>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</si>
  <si>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</si>
  <si>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</si>
  <si>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</si>
  <si>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</si>
  <si>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</si>
  <si>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</si>
  <si>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</si>
  <si>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</si>
  <si>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</si>
  <si>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</si>
  <si>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</si>
  <si>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</si>
  <si>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</si>
  <si>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</si>
  <si>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</si>
  <si>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</si>
  <si>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</si>
  <si>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</si>
  <si>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</si>
  <si>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</si>
  <si>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</si>
  <si>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</si>
  <si>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</si>
  <si>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</si>
  <si>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</si>
  <si>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</si>
  <si>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</si>
  <si>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</si>
  <si>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</si>
  <si>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</si>
  <si>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</si>
  <si>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</si>
  <si>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</si>
  <si>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</si>
  <si>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</si>
  <si>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</si>
  <si>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</si>
  <si>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</si>
  <si>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</si>
  <si>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</si>
  <si>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ARTISTS' COMPENSATION</t>
  </si>
  <si>
    <t>PROJECT COSTS</t>
  </si>
  <si>
    <t>CAPITAL CAMPAIGN</t>
  </si>
  <si>
    <t>MISCELLANEOUS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</si>
  <si>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</si>
  <si>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</si>
  <si>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</si>
  <si>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</si>
  <si>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</si>
  <si>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</si>
  <si>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</si>
  <si>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</si>
  <si>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</si>
  <si>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</si>
  <si>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</si>
  <si>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</si>
  <si>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</si>
  <si>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</si>
  <si>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</si>
  <si>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</si>
  <si>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</si>
  <si>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</si>
  <si>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</si>
  <si>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</si>
  <si>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</si>
  <si>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</si>
  <si>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</si>
  <si>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</si>
  <si>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</si>
  <si>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</si>
  <si>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</si>
  <si>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</si>
  <si>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</si>
  <si>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</si>
  <si>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</si>
  <si>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</si>
  <si>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</si>
  <si>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</si>
  <si>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</si>
  <si>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</si>
  <si>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</si>
  <si>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</si>
  <si>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</si>
  <si>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</si>
  <si>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</si>
  <si>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</si>
  <si>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</si>
  <si>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</si>
  <si>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</si>
  <si>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</si>
  <si>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</si>
  <si>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</si>
  <si>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</si>
  <si>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</si>
  <si>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</si>
  <si>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</si>
  <si>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</si>
  <si>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</si>
  <si>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</si>
  <si>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</si>
  <si>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</si>
  <si>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</si>
  <si>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</si>
  <si>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</si>
  <si>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</si>
  <si>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</si>
  <si>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</si>
  <si>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</si>
  <si>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</si>
  <si>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</si>
  <si>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</si>
  <si>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</si>
  <si>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</si>
  <si>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</si>
  <si>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</si>
  <si>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</si>
  <si>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</si>
  <si>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</si>
  <si>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</si>
  <si>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</si>
  <si>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</si>
  <si>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</si>
  <si>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</si>
  <si>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</si>
  <si>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</si>
  <si>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</si>
  <si>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</si>
  <si>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</si>
  <si>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</si>
  <si>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</si>
  <si>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</si>
  <si>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</si>
  <si>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</si>
  <si>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</si>
  <si>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</si>
  <si>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</si>
  <si>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</si>
  <si>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</si>
  <si>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</si>
  <si>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</si>
  <si>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</si>
  <si>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</si>
  <si>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</si>
  <si>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</si>
  <si>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Mural Studio Revenue</t>
  </si>
  <si>
    <t>Sales to Public</t>
  </si>
  <si>
    <r>
      <rPr>
        <rFont val="Roboto"/>
        <color rgb="FF000000"/>
        <sz val="10.0"/>
      </rPr>
      <t xml:space="preserve">Gross amount from sales of </t>
    </r>
    <r>
      <rPr>
        <rFont val="Roboto"/>
        <color rgb="FF000000"/>
        <sz val="10.0"/>
      </rPr>
      <t>assets other than inventory</t>
    </r>
  </si>
  <si>
    <t>Artist Compensation</t>
  </si>
  <si>
    <t>Project Costs</t>
  </si>
  <si>
    <t>Capital Campaign</t>
  </si>
  <si>
    <t>Miscellaneous Expense</t>
  </si>
  <si>
    <r>
      <rPr>
        <rFont val="Roboto"/>
        <b/>
        <color rgb="FF000000"/>
        <sz val="10.0"/>
      </rPr>
      <t xml:space="preserve">Program Expenses </t>
    </r>
    <r>
      <rPr>
        <rFont val="Roboto"/>
        <b/>
        <i/>
        <color rgb="FF000000"/>
        <sz val="10.0"/>
      </rPr>
      <t xml:space="preserve">(Program Efficiency Ratio) </t>
    </r>
  </si>
  <si>
    <t>Creative Studios</t>
  </si>
  <si>
    <r>
      <rPr>
        <rFont val="Roboto"/>
        <color rgb="FF000000"/>
        <sz val="10.0"/>
      </rPr>
      <t xml:space="preserve">Gross amount from sales of </t>
    </r>
    <r>
      <rPr>
        <rFont val="Roboto"/>
        <color rgb="FF000000"/>
        <sz val="10.0"/>
      </rPr>
      <t>assets other than inventory</t>
    </r>
  </si>
  <si>
    <t>In Kind Services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</si>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</sst>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ARTWORKS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3665149</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10029</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3655120</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304593.3333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2178621</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7.152556414</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1299632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3665149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305429.0833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4.255102316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3324497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3665149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305429.0833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10.88467727</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18.03723368</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3455921</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5712128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0.6050146285</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1176690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238951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1415641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3665149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0.3862437789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96075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1176690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0.08164852255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246</v>
      </c>
      <c r="D41" s="75">
        <f>'Expenses 2023'!D40</f>
        <v>2278429</v>
      </c>
      <c r="E41" s="164">
        <f t="shared" ref="E41:E44" si="1">D41/$D$44</f>
        <v>0.6216470326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318980</v>
      </c>
      <c r="E42" s="164">
        <f t="shared" si="1"/>
        <v>0.0870305682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1067740</v>
      </c>
      <c r="E43" s="164">
        <f t="shared" si="1"/>
        <v>0.2913223992</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3665149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5140987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1067740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4.814830389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3532681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29960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117.913251</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2120520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7281468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0.2912214954</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ARTWORKS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103641.0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858270.0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4056559.0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59765.0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5018470</v>
      </c>
      <c r="G9" s="58"/>
      <c r="H9" s="58"/>
      <c r="I9" s="58"/>
      <c r="J9" s="58"/>
      <c r="K9" s="58"/>
      <c r="L9" s="58"/>
      <c r="M9" s="58"/>
      <c r="N9" s="58"/>
      <c r="O9" s="58"/>
      <c r="P9" s="58"/>
      <c r="Q9" s="58"/>
      <c r="R9" s="58"/>
      <c r="S9" s="58"/>
      <c r="T9" s="58"/>
      <c r="U9" s="58"/>
      <c r="V9" s="58"/>
      <c r="W9" s="58"/>
      <c r="X9" s="58"/>
      <c r="Y9" s="58"/>
      <c r="Z9" s="58"/>
    </row>
    <row r="10">
      <c r="A10" s="44" t="s">
        <v>62</v>
      </c>
      <c r="B10" s="59" t="s">
        <v>63</v>
      </c>
      <c r="C10" s="60" t="s">
        <v>247</v>
      </c>
      <c r="D10" s="15"/>
      <c r="E10" s="15"/>
      <c r="F10" s="48">
        <v>451495.0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41343.0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492838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70048.0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249</v>
      </c>
      <c r="D39" s="74"/>
      <c r="E39" s="48">
        <v>59765.0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59765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5641121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ARTWORKS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174956</v>
      </c>
      <c r="D7" s="99">
        <v>174956.0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1761497</v>
      </c>
      <c r="D9" s="99">
        <v>1150217.0</v>
      </c>
      <c r="E9" s="99">
        <v>135921.0</v>
      </c>
      <c r="F9" s="99">
        <v>475359.0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46529</v>
      </c>
      <c r="D10" s="99">
        <v>21060.0</v>
      </c>
      <c r="E10" s="99">
        <v>12942.0</v>
      </c>
      <c r="F10" s="99">
        <v>12527.0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69680</v>
      </c>
      <c r="D11" s="99">
        <v>36002.0</v>
      </c>
      <c r="E11" s="99">
        <v>6875.0</v>
      </c>
      <c r="F11" s="99">
        <v>26803.0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149301</v>
      </c>
      <c r="D12" s="99">
        <v>102172.0</v>
      </c>
      <c r="E12" s="99">
        <v>10718.0</v>
      </c>
      <c r="F12" s="99">
        <v>36411.0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288665</v>
      </c>
      <c r="D20" s="99">
        <v>115357.0</v>
      </c>
      <c r="E20" s="99">
        <v>84710.0</v>
      </c>
      <c r="F20" s="99">
        <v>88598.0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55253</v>
      </c>
      <c r="D23" s="99">
        <v>30832.0</v>
      </c>
      <c r="E23" s="99">
        <v>9975.0</v>
      </c>
      <c r="F23" s="99">
        <v>14446.0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107700</v>
      </c>
      <c r="D25" s="99">
        <v>82222.0</v>
      </c>
      <c r="E25" s="99">
        <v>7307.0</v>
      </c>
      <c r="F25" s="99">
        <v>18171.0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51600</v>
      </c>
      <c r="D26" s="99">
        <v>18585.0</v>
      </c>
      <c r="E26" s="99">
        <v>23738.0</v>
      </c>
      <c r="F26" s="99">
        <v>9277.0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79844</v>
      </c>
      <c r="D29" s="99">
        <v>60956.0</v>
      </c>
      <c r="E29" s="99">
        <v>5417.0</v>
      </c>
      <c r="F29" s="99">
        <v>13471.0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22166</v>
      </c>
      <c r="D31" s="99">
        <v>14852.0</v>
      </c>
      <c r="E31" s="99">
        <v>1773.0</v>
      </c>
      <c r="F31" s="99">
        <v>5541.0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60142</v>
      </c>
      <c r="D32" s="99">
        <v>39604.0</v>
      </c>
      <c r="E32" s="99">
        <v>12780.0</v>
      </c>
      <c r="F32" s="99">
        <v>7758.0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791447</v>
      </c>
      <c r="D38" s="99">
        <v>416294.0</v>
      </c>
      <c r="E38" s="99">
        <v>33794.0</v>
      </c>
      <c r="F38" s="99">
        <v>341359.0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3658780</v>
      </c>
      <c r="D40" s="103">
        <f t="shared" si="2"/>
        <v>2263109</v>
      </c>
      <c r="E40" s="103">
        <f t="shared" si="2"/>
        <v>345950</v>
      </c>
      <c r="F40" s="103">
        <f t="shared" si="2"/>
        <v>1049721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ARTWORKS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816582.0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839491.0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1136876.0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199759.0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3598.0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1536902.0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79216.0</v>
      </c>
      <c r="E12" s="108">
        <f>D11-D12</f>
        <v>1457686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1276165.0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2569929.0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626179.0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8926265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80013.0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1295764.0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630779.0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2006556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5392698.0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1527011.0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6919709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8926265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ARTWORKS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3658780</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22166</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3636614</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303051.1667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1656073</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5.464664658</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5392698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3658780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304898.3333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17.68687267</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3846094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3658780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304898.3333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12.61434905</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18.0790137</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4056559</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5641121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0.7191051211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1936453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265510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2201963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3658780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0.6018298449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116209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1936453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0.06001126802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250</v>
      </c>
      <c r="D41" s="75">
        <f>'Expenses 2024'!D40</f>
        <v>2263109</v>
      </c>
      <c r="E41" s="164">
        <f t="shared" ref="E41:E44" si="1">D41/$D$44</f>
        <v>0.618541973</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345950</v>
      </c>
      <c r="E42" s="164">
        <f t="shared" si="1"/>
        <v>0.09455337572</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1049721</v>
      </c>
      <c r="E43" s="164">
        <f t="shared" si="1"/>
        <v>0.2869046513</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3658780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5018470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1049721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4.780765556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2996306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80013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37.44773974</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1295764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8926265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0.1451630665</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ARTWORKS</v>
      </c>
      <c r="B1" s="2" t="s">
        <v>251</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8"/>
      <c r="B5" s="49"/>
      <c r="C5" s="147" t="s">
        <v>182</v>
      </c>
      <c r="D5" s="176">
        <f>'Ratios 2022'!D8</f>
        <v>5.848257097</v>
      </c>
      <c r="E5" s="176">
        <f>'Ratios 2023'!D8</f>
        <v>7.152556414</v>
      </c>
      <c r="F5" s="176">
        <f>'Ratios 2024'!D8</f>
        <v>5.464664658</v>
      </c>
      <c r="G5" s="176">
        <f>average(D5:F5)</f>
        <v>6.15515939</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8"/>
      <c r="B10" s="49"/>
      <c r="C10" s="147" t="s">
        <v>190</v>
      </c>
      <c r="D10" s="148">
        <f>'Ratios 2022'!D14</f>
        <v>4.555912897</v>
      </c>
      <c r="E10" s="148">
        <f>'Ratios 2023'!D14</f>
        <v>4.255102316</v>
      </c>
      <c r="F10" s="148">
        <f>'Ratios 2024'!D14</f>
        <v>17.68687267</v>
      </c>
      <c r="G10" s="176">
        <f>average(D10:F10)</f>
        <v>8.832629295</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12.9719618</v>
      </c>
      <c r="E15" s="179">
        <f>'Ratios 2023'!D20</f>
        <v>10.88467727</v>
      </c>
      <c r="F15" s="179">
        <f>'Ratios 2024'!D20</f>
        <v>12.61434905</v>
      </c>
      <c r="G15" s="176">
        <f>average(D15:F15)</f>
        <v>12.15699604</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0.8463226094</v>
      </c>
      <c r="E20" s="162">
        <f>'Ratios 2023'!D26</f>
        <v>0.6050146285</v>
      </c>
      <c r="F20" s="162">
        <f>'Ratios 2024'!D26</f>
        <v>0.7191051211</v>
      </c>
      <c r="G20" s="180">
        <f>average(D20:F20)</f>
        <v>0.7234807864</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0.4086663661</v>
      </c>
      <c r="E25" s="162">
        <f>'Ratios 2023'!D33</f>
        <v>0.3862437789</v>
      </c>
      <c r="F25" s="162">
        <f>'Ratios 2024'!D33</f>
        <v>0.6018298449</v>
      </c>
      <c r="G25" s="180">
        <f>average(D25:F25)</f>
        <v>0.4655799966</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0.05051716352</v>
      </c>
      <c r="E30" s="162">
        <f>'Ratios 2023'!D38</f>
        <v>0.08164852255</v>
      </c>
      <c r="F30" s="162">
        <f>'Ratios 2024'!D38</f>
        <v>0.06001126802</v>
      </c>
      <c r="G30" s="180">
        <f>average(D30:F30)</f>
        <v>0.0640589847</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8"/>
      <c r="B35" s="49"/>
      <c r="C35" s="147" t="s">
        <v>256</v>
      </c>
      <c r="D35" s="162">
        <f>'Ratios 2022'!E41</f>
        <v>0.6473710197</v>
      </c>
      <c r="E35" s="162">
        <f>'Ratios 2023'!E41</f>
        <v>0.6216470326</v>
      </c>
      <c r="F35" s="162">
        <f>'Ratios 2024'!E41</f>
        <v>0.618541973</v>
      </c>
      <c r="G35" s="180">
        <f t="shared" ref="G35:G37" si="1">average(D35:F35)</f>
        <v>0.6291866751</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0.07136199685</v>
      </c>
      <c r="E36" s="162">
        <f>'Ratios 2023'!E42</f>
        <v>0.0870305682</v>
      </c>
      <c r="F36" s="162">
        <f>'Ratios 2024'!E42</f>
        <v>0.09455337572</v>
      </c>
      <c r="G36" s="180">
        <f t="shared" si="1"/>
        <v>0.08431531359</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0.2812669834</v>
      </c>
      <c r="E37" s="162">
        <f>'Ratios 2023'!E43</f>
        <v>0.2913223992</v>
      </c>
      <c r="F37" s="162">
        <f>'Ratios 2024'!E43</f>
        <v>0.2869046513</v>
      </c>
      <c r="G37" s="180">
        <f t="shared" si="1"/>
        <v>0.2864980113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5.114614155</v>
      </c>
      <c r="E42" s="165">
        <f>'Ratios 2023'!D49</f>
        <v>4.814830389</v>
      </c>
      <c r="F42" s="165">
        <f>'Ratios 2024'!D49</f>
        <v>4.780765556</v>
      </c>
      <c r="G42" s="182">
        <f>average(D42:F42)</f>
        <v>4.903403367</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50.62193789</v>
      </c>
      <c r="E47" s="148">
        <f>'Ratios 2023'!D54</f>
        <v>117.913251</v>
      </c>
      <c r="F47" s="148">
        <f>'Ratios 2024'!D54</f>
        <v>37.44773974</v>
      </c>
      <c r="G47" s="176">
        <f>average(D47:F47)</f>
        <v>68.66097621</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0.3762373242</v>
      </c>
      <c r="E52" s="183">
        <f>'Ratios 2023'!D59</f>
        <v>0.2912214954</v>
      </c>
      <c r="F52" s="183">
        <f>'Ratios 2024'!D59</f>
        <v>0.1451630665</v>
      </c>
      <c r="G52" s="184">
        <f>average(D52:F52)</f>
        <v>0.2708739621</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ARTWORKS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ARTWORKS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492885.0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3268525.0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56796.0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3761410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16356.0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16356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9735.0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653560.0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653779.0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-219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-219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133641.0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66668.0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66973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7777.0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7777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3862032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ARTWORKS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159388</v>
      </c>
      <c r="D7" s="99">
        <v>100691.0</v>
      </c>
      <c r="E7" s="99">
        <v>12622.0</v>
      </c>
      <c r="F7" s="99">
        <v>46075.0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766238</v>
      </c>
      <c r="D9" s="99">
        <v>484059.0</v>
      </c>
      <c r="E9" s="99">
        <v>60677.0</v>
      </c>
      <c r="F9" s="99">
        <v>221502.0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46760</v>
      </c>
      <c r="D11" s="99">
        <v>20381.0</v>
      </c>
      <c r="E11" s="99">
        <v>15360.0</v>
      </c>
      <c r="F11" s="99">
        <v>11019.0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96147</v>
      </c>
      <c r="D12" s="99">
        <v>70593.0</v>
      </c>
      <c r="E12" s="99">
        <v>5594.0</v>
      </c>
      <c r="F12" s="99">
        <v>19960.0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205416</v>
      </c>
      <c r="D20" s="99">
        <v>113168.0</v>
      </c>
      <c r="E20" s="99">
        <v>44696.0</v>
      </c>
      <c r="F20" s="99">
        <v>47552.0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63348</v>
      </c>
      <c r="D23" s="99">
        <v>39571.0</v>
      </c>
      <c r="E23" s="99">
        <v>12723.0</v>
      </c>
      <c r="F23" s="99">
        <v>11054.0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103762</v>
      </c>
      <c r="D25" s="99">
        <v>78660.0</v>
      </c>
      <c r="E25" s="99">
        <v>7419.0</v>
      </c>
      <c r="F25" s="99">
        <v>17683.0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34082</v>
      </c>
      <c r="D26" s="99">
        <v>17641.0</v>
      </c>
      <c r="E26" s="99">
        <v>12076.0</v>
      </c>
      <c r="F26" s="99">
        <v>4365.0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19698</v>
      </c>
      <c r="D29" s="99">
        <v>14933.0</v>
      </c>
      <c r="E29" s="99">
        <v>1408.0</v>
      </c>
      <c r="F29" s="99">
        <v>3357.0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9632</v>
      </c>
      <c r="D31" s="99">
        <v>6260.0</v>
      </c>
      <c r="E31" s="99">
        <v>674.0</v>
      </c>
      <c r="F31" s="99">
        <v>2698.0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432622</v>
      </c>
      <c r="D34" s="99">
        <v>429797.0</v>
      </c>
      <c r="E34" s="99">
        <v>1175.0</v>
      </c>
      <c r="F34" s="99">
        <v>1650.0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234785</v>
      </c>
      <c r="D35" s="99">
        <v>127670.0</v>
      </c>
      <c r="E35" s="99">
        <v>1222.0</v>
      </c>
      <c r="F35" s="99">
        <v>105893.0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195503</v>
      </c>
      <c r="D36" s="99">
        <v>0.0</v>
      </c>
      <c r="E36" s="99">
        <v>0.0</v>
      </c>
      <c r="F36" s="99">
        <v>195503.0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104938</v>
      </c>
      <c r="D37" s="99">
        <v>74649.0</v>
      </c>
      <c r="E37" s="99">
        <v>6639.0</v>
      </c>
      <c r="F37" s="99">
        <v>23650.0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142364</v>
      </c>
      <c r="D38" s="99">
        <v>114597.0</v>
      </c>
      <c r="E38" s="99">
        <v>4304.0</v>
      </c>
      <c r="F38" s="99">
        <v>23463.0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2614683</v>
      </c>
      <c r="D40" s="103">
        <f t="shared" si="2"/>
        <v>1692670</v>
      </c>
      <c r="E40" s="103">
        <f t="shared" si="2"/>
        <v>186589</v>
      </c>
      <c r="F40" s="103">
        <f t="shared" si="2"/>
        <v>735424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ARTWORKS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322194.0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947390.0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902802.0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3598.0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346803.0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47021.0</v>
      </c>
      <c r="E12" s="108">
        <f>D11-D12</f>
        <v>299782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256535.0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2569929.0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85505.0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5387735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42985.0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2027067.0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508994.0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2579046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992689.0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1816000.0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2808689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5387735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ARTWORKS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2614683</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9632</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2605051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217087.5833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1269584</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5.848257097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992689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2614683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217890.25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4.555912897</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2826464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2614683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217890.25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12.9719618</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18.8202189</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3268525</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3862032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0.8463226094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925626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142907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1068533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2614683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0.4086663661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46760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925626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0.05051716352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1692670</v>
      </c>
      <c r="E41" s="164">
        <f t="shared" ref="E41:E44" si="1">D41/$D$44</f>
        <v>0.6473710197</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186589</v>
      </c>
      <c r="E42" s="164">
        <f t="shared" si="1"/>
        <v>0.07136199685</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735424</v>
      </c>
      <c r="E43" s="164">
        <f t="shared" si="1"/>
        <v>0.2812669834</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2614683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3761410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735424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5.114614155</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2175984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42985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50.62193789</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2027067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5387735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0.3762373242</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ARTWORKS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1685066.0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3455921.0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116517.0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5140987</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379265.0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35215.0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414480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84122.0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154329.0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81790.0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72539</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5712128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ARTWORKS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166858</v>
      </c>
      <c r="D7" s="99">
        <v>166858.0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1009832</v>
      </c>
      <c r="D9" s="99">
        <v>539186.0</v>
      </c>
      <c r="E9" s="99">
        <v>96319.0</v>
      </c>
      <c r="F9" s="99">
        <v>374327.0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96075</v>
      </c>
      <c r="D11" s="99">
        <v>41398.0</v>
      </c>
      <c r="E11" s="99">
        <v>25463.0</v>
      </c>
      <c r="F11" s="99">
        <v>29214.0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142876</v>
      </c>
      <c r="D12" s="99">
        <v>108626.0</v>
      </c>
      <c r="E12" s="99">
        <v>6280.0</v>
      </c>
      <c r="F12" s="99">
        <v>27970.0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163562</v>
      </c>
      <c r="D18" s="99">
        <v>0.0</v>
      </c>
      <c r="E18" s="99">
        <v>0.0</v>
      </c>
      <c r="F18" s="99">
        <v>163562.0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297565</v>
      </c>
      <c r="D20" s="99">
        <v>84136.0</v>
      </c>
      <c r="E20" s="99">
        <v>110742.0</v>
      </c>
      <c r="F20" s="99">
        <v>102687.0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107155</v>
      </c>
      <c r="D21" s="99">
        <v>107155.0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58036</v>
      </c>
      <c r="D23" s="99">
        <v>37883.0</v>
      </c>
      <c r="E23" s="99">
        <v>4721.0</v>
      </c>
      <c r="F23" s="99">
        <v>15432.0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111244</v>
      </c>
      <c r="D25" s="99">
        <v>82837.0</v>
      </c>
      <c r="E25" s="99">
        <v>8043.0</v>
      </c>
      <c r="F25" s="99">
        <v>20364.0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50148</v>
      </c>
      <c r="D26" s="99">
        <v>27964.0</v>
      </c>
      <c r="E26" s="99">
        <v>13529.0</v>
      </c>
      <c r="F26" s="99">
        <v>8655.0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93453</v>
      </c>
      <c r="D29" s="99">
        <v>70845.0</v>
      </c>
      <c r="E29" s="99">
        <v>6682.0</v>
      </c>
      <c r="F29" s="99">
        <v>15926.0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10029</v>
      </c>
      <c r="D31" s="99">
        <v>6519.0</v>
      </c>
      <c r="E31" s="99">
        <v>702.0</v>
      </c>
      <c r="F31" s="99">
        <v>2808.0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242</v>
      </c>
      <c r="C34" s="98">
        <f t="shared" si="1"/>
        <v>659182</v>
      </c>
      <c r="D34" s="99">
        <v>656274.0</v>
      </c>
      <c r="E34" s="99">
        <v>607.0</v>
      </c>
      <c r="F34" s="99">
        <v>2301.0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237588</v>
      </c>
      <c r="D35" s="99">
        <v>155847.0</v>
      </c>
      <c r="E35" s="99">
        <v>1738.0</v>
      </c>
      <c r="F35" s="99">
        <v>80003.0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86862</v>
      </c>
      <c r="D36" s="99">
        <v>0.0</v>
      </c>
      <c r="E36" s="99">
        <v>0.0</v>
      </c>
      <c r="F36" s="99">
        <v>86862.0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159079</v>
      </c>
      <c r="D37" s="99">
        <v>87086.0</v>
      </c>
      <c r="E37" s="99">
        <v>40591.0</v>
      </c>
      <c r="F37" s="99">
        <v>31402.0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215605</v>
      </c>
      <c r="D38" s="99">
        <v>105815.0</v>
      </c>
      <c r="E38" s="99">
        <v>3563.0</v>
      </c>
      <c r="F38" s="99">
        <v>106227.0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3665149</v>
      </c>
      <c r="D40" s="103">
        <f t="shared" si="2"/>
        <v>2278429</v>
      </c>
      <c r="E40" s="103">
        <f t="shared" si="2"/>
        <v>318980</v>
      </c>
      <c r="F40" s="103">
        <f t="shared" si="2"/>
        <v>1067740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ARTWORKS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1625555.0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553066.0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1350462.0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3598.0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438363.0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57048.0</v>
      </c>
      <c r="E12" s="108">
        <f>D11-D12</f>
        <v>381315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754568.0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2569929.0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42975.0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7281468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29960.0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2120520.0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193620.0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2344100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1299632.0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3637736.0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4937368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7281468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