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<sst xmlns="http://schemas.openxmlformats.org/spreadsheetml/2006/main" count="881" uniqueCount="256">
  <si>
    <t>NONPROFIT CONNECT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</si>
  <si>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</si>
  <si>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</si>
  <si>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</si>
  <si>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</si>
  <si>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</si>
  <si>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</si>
  <si>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</si>
  <si>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</si>
  <si>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</si>
  <si>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</si>
  <si>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</si>
  <si>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</si>
  <si>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</si>
  <si>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</si>
  <si>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</si>
  <si>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</si>
  <si>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</si>
  <si>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</si>
  <si>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</si>
  <si>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</si>
  <si>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</si>
  <si>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</si>
  <si>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</si>
  <si>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</si>
  <si>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</si>
  <si>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</si>
  <si>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</si>
  <si>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</si>
  <si>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</si>
  <si>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</si>
  <si>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</si>
  <si>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</si>
  <si>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</si>
  <si>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</si>
  <si>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</si>
  <si>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</si>
  <si>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</si>
  <si>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</si>
  <si>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</si>
  <si>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</si>
  <si>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</si>
  <si>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</si>
  <si>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</si>
  <si>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</si>
  <si>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</si>
  <si>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</si>
  <si>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</si>
  <si>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</si>
  <si>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</si>
  <si>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</si>
  <si>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</si>
  <si>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</si>
  <si>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</si>
  <si>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</si>
  <si>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</si>
  <si>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</si>
  <si>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</si>
  <si>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</si>
  <si>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</si>
  <si>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</si>
  <si>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</si>
  <si>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</si>
  <si>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</si>
  <si>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</si>
  <si>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JOBLINK</t>
  </si>
  <si>
    <t>EDUCATIONAL PROGRAMS</t>
  </si>
  <si>
    <t>PHILLY AWARDS</t>
  </si>
  <si>
    <t>CONSULTING &amp; TRAINING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</si>
  <si>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</si>
  <si>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</si>
  <si>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</si>
  <si>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</si>
  <si>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</si>
  <si>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</si>
  <si>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</si>
  <si>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</si>
  <si>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</si>
  <si>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</si>
  <si>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</si>
  <si>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</si>
  <si>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</si>
  <si>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</si>
  <si>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</si>
  <si>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</si>
  <si>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</si>
  <si>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</si>
  <si>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</si>
  <si>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</si>
  <si>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</si>
  <si>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</si>
  <si>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</si>
  <si>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</si>
  <si>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</si>
  <si>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</si>
  <si>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</si>
  <si>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</si>
  <si>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</si>
  <si>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</si>
  <si>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</si>
  <si>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</si>
  <si>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</si>
  <si>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</si>
  <si>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</si>
  <si>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</si>
  <si>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</si>
  <si>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</si>
  <si>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</si>
  <si>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</si>
  <si>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</si>
  <si>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</si>
  <si>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</si>
  <si>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</si>
  <si>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</si>
  <si>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</si>
  <si>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</si>
  <si>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</si>
  <si>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</si>
  <si>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</si>
  <si>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</si>
  <si>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</si>
  <si>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</si>
  <si>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</si>
  <si>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</si>
  <si>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</si>
  <si>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</si>
  <si>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</si>
  <si>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</si>
  <si>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</si>
  <si>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</si>
  <si>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</si>
  <si>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</si>
  <si>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</si>
  <si>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</si>
  <si>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</si>
  <si>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</si>
  <si>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</si>
  <si>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</si>
  <si>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MEMBER SERVICES</t>
  </si>
  <si>
    <t>DUES &amp; SUBSCRIPTIONS</t>
  </si>
  <si>
    <t xml:space="preserve"> 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</si>
  <si>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</si>
  <si>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</si>
  <si>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</si>
  <si>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</si>
  <si>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</si>
  <si>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</si>
  <si>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</si>
  <si>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</si>
  <si>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</si>
  <si>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</si>
  <si>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</si>
  <si>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</si>
  <si>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</si>
  <si>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</si>
  <si>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</si>
  <si>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</si>
  <si>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</si>
  <si>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</si>
  <si>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</si>
  <si>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</si>
  <si>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</si>
  <si>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</si>
  <si>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</si>
  <si>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</si>
  <si>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</si>
  <si>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</si>
  <si>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</si>
  <si>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</si>
  <si>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</si>
  <si>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</si>
  <si>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</si>
  <si>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</si>
  <si>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</si>
  <si>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</si>
  <si>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</si>
  <si>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</si>
  <si>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</si>
  <si>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</si>
  <si>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</si>
  <si>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</si>
  <si>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</si>
  <si>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</si>
  <si>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</si>
  <si>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</si>
  <si>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</si>
  <si>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</si>
  <si>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</si>
  <si>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</si>
  <si>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</si>
  <si>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</si>
  <si>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</si>
  <si>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</si>
  <si>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</si>
  <si>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</si>
  <si>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</si>
  <si>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</si>
  <si>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</si>
  <si>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</si>
  <si>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</si>
  <si>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</si>
  <si>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</si>
  <si>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</si>
  <si>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</si>
  <si>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</si>
  <si>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</si>
  <si>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</si>
  <si>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</si>
  <si>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</si>
  <si>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</si>
  <si>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</si>
  <si>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</si>
  <si>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</si>
  <si>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</si>
  <si>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</si>
  <si>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</si>
  <si>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</si>
  <si>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</si>
  <si>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</si>
  <si>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</si>
  <si>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</si>
  <si>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</si>
  <si>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</si>
  <si>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</si>
  <si>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</si>
  <si>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</si>
  <si>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</si>
  <si>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</si>
  <si>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</si>
  <si>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</si>
  <si>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</si>
  <si>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</si>
  <si>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</si>
  <si>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</si>
  <si>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</si>
  <si>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</si>
  <si>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</si>
  <si>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</si>
  <si>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</si>
  <si>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</si>
  <si>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</si>
  <si>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All other program service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</si>
  <si>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</si>
  <si>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</si>
  <si>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</si>
  <si>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 INCOME</t>
  </si>
  <si>
    <t>EVENTS &amp; EDUCATIONAL</t>
  </si>
  <si>
    <t xml:space="preserve"> PRINTING &amp; REPRODUCTION</t>
  </si>
  <si>
    <t>MISCELLANEOUS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</si>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</sst>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NONPROFIT CONNECT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1173580</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22376</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1151204</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95933.66667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462677</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4.822884563</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2193589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1173580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97798.33333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22.42971762</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2271908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1173580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97798.33333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23.23053903</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28.0534236</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353367</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1154532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0.3060694723</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633442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124052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757494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1173580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0.6454557849</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78939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633442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0.1246191443</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243</v>
      </c>
      <c r="D41" s="75">
        <f>'Expenses 2023'!D40</f>
        <v>643126</v>
      </c>
      <c r="E41" s="164">
        <f t="shared" ref="E41:E44" si="1">D41/$D$44</f>
        <v>0.5480035447</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341034</v>
      </c>
      <c r="E42" s="164">
        <f t="shared" si="1"/>
        <v>0.2905928867</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189420</v>
      </c>
      <c r="E43" s="164">
        <f t="shared" si="1"/>
        <v>0.1614035686</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1173580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308799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189420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1.6302344</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478914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240767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1.98911811</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3254898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NONPROFIT CONNECT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165030.0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241233.0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406263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383765.0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208580.0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154395.0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68</v>
      </c>
      <c r="D13" s="61"/>
      <c r="E13" s="61"/>
      <c r="F13" s="62">
        <v>40950.0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67</v>
      </c>
      <c r="D14" s="61"/>
      <c r="E14" s="61"/>
      <c r="F14" s="62">
        <v>39288.0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826978</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85291.0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244</v>
      </c>
      <c r="D26" s="50">
        <v>16312.0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16312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16312</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9600.0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72940.0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-63340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245</v>
      </c>
      <c r="D39" s="74"/>
      <c r="E39" s="48">
        <v>1211.0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1211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1272715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NONPROFIT CONNECT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367732</v>
      </c>
      <c r="D7" s="99">
        <v>269522.0</v>
      </c>
      <c r="E7" s="99">
        <v>98210.0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341491</v>
      </c>
      <c r="D9" s="99">
        <v>207868.0</v>
      </c>
      <c r="E9" s="99">
        <v>91202.0</v>
      </c>
      <c r="F9" s="99">
        <v>42421.0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6623</v>
      </c>
      <c r="D10" s="99">
        <v>4854.0</v>
      </c>
      <c r="E10" s="99">
        <v>1769.0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67482</v>
      </c>
      <c r="D11" s="99">
        <v>42378.0</v>
      </c>
      <c r="E11" s="99">
        <v>18022.0</v>
      </c>
      <c r="F11" s="99">
        <v>7082.0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51381</v>
      </c>
      <c r="D12" s="99">
        <v>37659.0</v>
      </c>
      <c r="E12" s="99">
        <v>13722.0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12974</v>
      </c>
      <c r="D14" s="99">
        <v>12675.0</v>
      </c>
      <c r="E14" s="99">
        <v>299.0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39117</v>
      </c>
      <c r="D15" s="99">
        <v>11735.0</v>
      </c>
      <c r="E15" s="99">
        <v>27382.0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17658</v>
      </c>
      <c r="D16" s="99">
        <v>0.0</v>
      </c>
      <c r="E16" s="99">
        <v>17658.0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11855</v>
      </c>
      <c r="D19" s="99">
        <v>0.0</v>
      </c>
      <c r="E19" s="99">
        <v>11855.0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82757</v>
      </c>
      <c r="D20" s="99">
        <v>77881.0</v>
      </c>
      <c r="E20" s="99">
        <v>4876.0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30642</v>
      </c>
      <c r="D21" s="99">
        <v>27219.0</v>
      </c>
      <c r="E21" s="99">
        <v>3423.0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16152</v>
      </c>
      <c r="D22" s="99">
        <v>9545.0</v>
      </c>
      <c r="E22" s="99">
        <v>6396.0</v>
      </c>
      <c r="F22" s="99">
        <v>211.0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126852</v>
      </c>
      <c r="D25" s="99">
        <v>76111.0</v>
      </c>
      <c r="E25" s="99">
        <v>50741.0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31017</v>
      </c>
      <c r="D28" s="99">
        <v>26987.0</v>
      </c>
      <c r="E28" s="99">
        <v>4030.0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23262</v>
      </c>
      <c r="D31" s="99">
        <v>11631.0</v>
      </c>
      <c r="E31" s="99">
        <v>11631.0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7890</v>
      </c>
      <c r="D32" s="99">
        <v>3637.0</v>
      </c>
      <c r="E32" s="99">
        <v>4253.0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30508</v>
      </c>
      <c r="D34" s="99">
        <v>30508.0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246</v>
      </c>
      <c r="C35" s="98">
        <f t="shared" si="1"/>
        <v>16173</v>
      </c>
      <c r="D35" s="99">
        <v>11738.0</v>
      </c>
      <c r="E35" s="99">
        <v>4435.0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6266</v>
      </c>
      <c r="D36" s="99">
        <v>4700.0</v>
      </c>
      <c r="E36" s="99">
        <v>1253.0</v>
      </c>
      <c r="F36" s="99">
        <v>313.0</v>
      </c>
      <c r="G36" s="43"/>
      <c r="H36" s="43"/>
      <c r="I36" s="43"/>
      <c r="J36" s="43"/>
      <c r="K36" s="43"/>
      <c r="L36" s="43"/>
      <c r="M36" s="43"/>
      <c r="N36" s="43"/>
      <c r="O36" s="43"/>
      <c r="P36" s="43"/>
      <c r="Q36" s="43"/>
      <c r="R36" s="43"/>
      <c r="S36" s="43"/>
      <c r="T36" s="43"/>
      <c r="U36" s="43"/>
      <c r="V36" s="43"/>
      <c r="W36" s="43"/>
      <c r="X36" s="43"/>
      <c r="Y36" s="43"/>
      <c r="Z36" s="43"/>
    </row>
    <row r="37">
      <c r="A37" s="45" t="s">
        <v>52</v>
      </c>
      <c r="B37" s="102" t="s">
        <v>248</v>
      </c>
      <c r="C37" s="98">
        <f t="shared" si="1"/>
        <v>109</v>
      </c>
      <c r="D37" s="99">
        <v>109.0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1287941</v>
      </c>
      <c r="D40" s="103">
        <f t="shared" si="2"/>
        <v>866757</v>
      </c>
      <c r="E40" s="103">
        <f t="shared" si="2"/>
        <v>371157</v>
      </c>
      <c r="F40" s="103">
        <f t="shared" si="2"/>
        <v>50027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NONPROFIT CONNECT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328665.0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50636.0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18347.0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12979.0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150244.0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82708.0</v>
      </c>
      <c r="E12" s="108">
        <f>D11-D12</f>
        <v>67536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2473508.0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313396.0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3265067</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38200.0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182755.0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414071.0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635026</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2285911.0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344130.0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2630041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3265067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NONPROFIT CONNECT</v>
      </c>
      <c r="B1" s="2">
        <f>'Revenues 2024'!C1</f>
        <v>2024</v>
      </c>
      <c r="C1" s="174"/>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1287941</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23262</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1264679</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105389.9167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379301</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3.599025523</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2285911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1287941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107328.4167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21.29828307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2473508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1287941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107328.4167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23.04616128</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26.6451868</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383765</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1272715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0.3015325505</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709223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125486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834709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1287941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0.6480956814</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74105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709223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0.1044875871</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249</v>
      </c>
      <c r="D41" s="75">
        <f>'Expenses 2024'!D40</f>
        <v>866757</v>
      </c>
      <c r="E41" s="164">
        <f t="shared" ref="E41:E44" si="1">D41/$D$44</f>
        <v>0.6729788088</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371157</v>
      </c>
      <c r="E42" s="164">
        <f t="shared" si="1"/>
        <v>0.2881785734</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50027</v>
      </c>
      <c r="E43" s="164">
        <f t="shared" si="1"/>
        <v>0.03884261779</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1287941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406263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50027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8.120874728</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410627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220955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1.858419135</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3265067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NONPROFIT CONNECT</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184</v>
      </c>
      <c r="D5" s="175">
        <f>'Ratios 2022'!D8</f>
        <v>14.28479277</v>
      </c>
      <c r="E5" s="175">
        <f>'Ratios 2023'!D8</f>
        <v>4.822884563</v>
      </c>
      <c r="F5" s="175">
        <f>'Ratios 2024'!D8</f>
        <v>3.599025523</v>
      </c>
      <c r="G5" s="175">
        <f>average(D5:F5)</f>
        <v>7.568900953</v>
      </c>
      <c r="H5" s="149" t="s">
        <v>191</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192</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193</v>
      </c>
      <c r="C8" s="71"/>
      <c r="D8" s="71"/>
      <c r="E8" s="176"/>
      <c r="F8" s="176"/>
      <c r="G8" s="176"/>
      <c r="H8" s="176"/>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192</v>
      </c>
      <c r="D10" s="148">
        <f>'Ratios 2022'!D14</f>
        <v>23.25567382</v>
      </c>
      <c r="E10" s="148">
        <f>'Ratios 2023'!D14</f>
        <v>22.42971762</v>
      </c>
      <c r="F10" s="148">
        <f>'Ratios 2024'!D14</f>
        <v>21.29828307</v>
      </c>
      <c r="G10" s="175">
        <f>average(D10:F10)</f>
        <v>22.3278915</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200</v>
      </c>
      <c r="D15" s="178">
        <f>'Ratios 2022'!D20</f>
        <v>14.70955124</v>
      </c>
      <c r="E15" s="178">
        <f>'Ratios 2023'!D20</f>
        <v>23.23053903</v>
      </c>
      <c r="F15" s="178">
        <f>'Ratios 2024'!D20</f>
        <v>23.04616128</v>
      </c>
      <c r="G15" s="175">
        <f>average(D15:F15)</f>
        <v>20.32875052</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0.2561500162</v>
      </c>
      <c r="E20" s="162">
        <f>'Ratios 2023'!D26</f>
        <v>0.3060694723</v>
      </c>
      <c r="F20" s="162">
        <f>'Ratios 2024'!D26</f>
        <v>0.3015325505</v>
      </c>
      <c r="G20" s="179">
        <f>average(D20:F20)</f>
        <v>0.2879173463</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0.5916638875</v>
      </c>
      <c r="E25" s="162">
        <f>'Ratios 2023'!D33</f>
        <v>0.6454557849</v>
      </c>
      <c r="F25" s="162">
        <f>'Ratios 2024'!D33</f>
        <v>0.6480956814</v>
      </c>
      <c r="G25" s="179">
        <f>average(D25:F25)</f>
        <v>0.6284051179</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0.1270313582</v>
      </c>
      <c r="E30" s="162">
        <f>'Ratios 2023'!D38</f>
        <v>0.1246191443</v>
      </c>
      <c r="F30" s="162">
        <f>'Ratios 2024'!D38</f>
        <v>0.1044875871</v>
      </c>
      <c r="G30" s="179">
        <f>average(D30:F30)</f>
        <v>0.1187126965</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2022'!E41</f>
        <v>0.5310234829</v>
      </c>
      <c r="E35" s="162">
        <f>'Ratios 2023'!E41</f>
        <v>0.5480035447</v>
      </c>
      <c r="F35" s="162">
        <f>'Ratios 2024'!E41</f>
        <v>0.6729788088</v>
      </c>
      <c r="G35" s="179">
        <f t="shared" ref="G35:G37" si="1">average(D35:F35)</f>
        <v>0.5840019455</v>
      </c>
      <c r="H35" s="179"/>
      <c r="I35" s="43"/>
      <c r="J35" s="43"/>
      <c r="K35" s="43"/>
      <c r="L35" s="43"/>
      <c r="M35" s="43"/>
      <c r="N35" s="43"/>
      <c r="O35" s="43"/>
      <c r="P35" s="43"/>
      <c r="Q35" s="43"/>
      <c r="R35" s="43"/>
      <c r="S35" s="43"/>
      <c r="T35" s="43"/>
      <c r="U35" s="43"/>
      <c r="V35" s="43"/>
      <c r="W35" s="43"/>
      <c r="X35" s="43"/>
      <c r="Y35" s="43"/>
    </row>
    <row r="36">
      <c r="A36" s="138"/>
      <c r="B36" s="52"/>
      <c r="C36" s="147" t="s">
        <v>221</v>
      </c>
      <c r="D36" s="162">
        <f>'Ratios 2022'!E42</f>
        <v>0.3012132415</v>
      </c>
      <c r="E36" s="162">
        <f>'Ratios 2023'!E42</f>
        <v>0.2905928867</v>
      </c>
      <c r="F36" s="162">
        <f>'Ratios 2024'!E42</f>
        <v>0.2881785734</v>
      </c>
      <c r="G36" s="179">
        <f t="shared" si="1"/>
        <v>0.2933282339</v>
      </c>
      <c r="H36" s="179"/>
      <c r="I36" s="43"/>
      <c r="J36" s="43"/>
      <c r="K36" s="43"/>
      <c r="L36" s="43"/>
      <c r="M36" s="43"/>
      <c r="N36" s="43"/>
      <c r="O36" s="43"/>
      <c r="P36" s="43"/>
      <c r="Q36" s="43"/>
      <c r="R36" s="43"/>
      <c r="S36" s="43"/>
      <c r="T36" s="43"/>
      <c r="U36" s="43"/>
      <c r="V36" s="43"/>
      <c r="W36" s="43"/>
      <c r="X36" s="43"/>
      <c r="Y36" s="43"/>
    </row>
    <row r="37">
      <c r="A37" s="138"/>
      <c r="B37" s="180"/>
      <c r="C37" s="147" t="s">
        <v>222</v>
      </c>
      <c r="D37" s="162">
        <f>'Ratios 2022'!E43</f>
        <v>0.1677632757</v>
      </c>
      <c r="E37" s="162">
        <f>'Ratios 2023'!E43</f>
        <v>0.1614035686</v>
      </c>
      <c r="F37" s="162">
        <f>'Ratios 2024'!E43</f>
        <v>0.03884261779</v>
      </c>
      <c r="G37" s="179">
        <f t="shared" si="1"/>
        <v>0.1226698207</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2.837678929</v>
      </c>
      <c r="E42" s="165">
        <f>'Ratios 2023'!D49</f>
        <v>1.6302344</v>
      </c>
      <c r="F42" s="165">
        <f>'Ratios 2024'!D49</f>
        <v>8.120874728</v>
      </c>
      <c r="G42" s="181">
        <f>average(D42:F42)</f>
        <v>4.196262686</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5.012854761</v>
      </c>
      <c r="E47" s="148">
        <f>'Ratios 2023'!D54</f>
        <v>1.98911811</v>
      </c>
      <c r="F47" s="148">
        <f>'Ratios 2024'!D54</f>
        <v>1.858419135</v>
      </c>
      <c r="G47" s="175">
        <f>average(D47:F47)</f>
        <v>2.953464002</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239</v>
      </c>
      <c r="D52" s="182">
        <f>'Ratios 2022'!D59</f>
        <v>0</v>
      </c>
      <c r="E52" s="182">
        <f>'Ratios 2023'!D59</f>
        <v>0</v>
      </c>
      <c r="F52" s="182">
        <f>'Ratios 2024'!D59</f>
        <v>0</v>
      </c>
      <c r="G52" s="183">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NONPROFIT CONNECT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NONPROFIT CONNECT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11106.0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127550.0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366658.0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505314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355035.0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297405.0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213653.0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34470.0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6650.0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907213</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27772.0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123633.0</v>
      </c>
      <c r="E26" s="50">
        <v>1644.0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119674.0</v>
      </c>
      <c r="E27" s="50">
        <v>1973.0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3959</v>
      </c>
      <c r="E28" s="75">
        <f t="shared" si="2"/>
        <v>-329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3630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36000.0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48510.0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-12510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1431419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NONPROFIT CONNECT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5000</v>
      </c>
      <c r="D3" s="99">
        <v>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174760</v>
      </c>
      <c r="D7" s="99">
        <v>80344.0</v>
      </c>
      <c r="E7" s="99">
        <v>65828.0</v>
      </c>
      <c r="F7" s="99">
        <v>28588.0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348166</v>
      </c>
      <c r="D9" s="99">
        <v>185488.0</v>
      </c>
      <c r="E9" s="99">
        <v>70252.0</v>
      </c>
      <c r="F9" s="99">
        <v>92426.0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3824</v>
      </c>
      <c r="D10" s="99">
        <v>1944.0</v>
      </c>
      <c r="E10" s="99">
        <v>995.0</v>
      </c>
      <c r="F10" s="99">
        <v>885.0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62604</v>
      </c>
      <c r="D11" s="99">
        <v>31825.0</v>
      </c>
      <c r="E11" s="99">
        <v>16291.0</v>
      </c>
      <c r="F11" s="99">
        <v>14488.0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38670</v>
      </c>
      <c r="D12" s="99">
        <v>19658.0</v>
      </c>
      <c r="E12" s="99">
        <v>10063.0</v>
      </c>
      <c r="F12" s="99">
        <v>8949.0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74648</v>
      </c>
      <c r="D16" s="99">
        <v>0.0</v>
      </c>
      <c r="E16" s="99">
        <v>74648.0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6821</v>
      </c>
      <c r="D19" s="99">
        <v>0.0</v>
      </c>
      <c r="E19" s="99">
        <v>6821.0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82475</v>
      </c>
      <c r="D20" s="99">
        <v>63045.0</v>
      </c>
      <c r="E20" s="99">
        <v>14683.0</v>
      </c>
      <c r="F20" s="99">
        <v>4747.0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33545</v>
      </c>
      <c r="D21" s="99">
        <v>30161.0</v>
      </c>
      <c r="E21" s="99">
        <v>0.0</v>
      </c>
      <c r="F21" s="99">
        <v>3384.0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94476</v>
      </c>
      <c r="D22" s="99">
        <v>48964.0</v>
      </c>
      <c r="E22" s="99">
        <v>34103.0</v>
      </c>
      <c r="F22" s="99">
        <v>11409.0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4885</v>
      </c>
      <c r="D23" s="99">
        <v>2579.0</v>
      </c>
      <c r="E23" s="99">
        <v>1261.0</v>
      </c>
      <c r="F23" s="99">
        <v>1045.0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44641</v>
      </c>
      <c r="D25" s="99">
        <v>33481.0</v>
      </c>
      <c r="E25" s="99">
        <v>8928.0</v>
      </c>
      <c r="F25" s="99">
        <v>2232.0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216</v>
      </c>
      <c r="D26" s="99">
        <v>43.0</v>
      </c>
      <c r="E26" s="99">
        <v>173.0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31695</v>
      </c>
      <c r="D28" s="99">
        <v>27248.0</v>
      </c>
      <c r="E28" s="99">
        <v>3138.0</v>
      </c>
      <c r="F28" s="99">
        <v>1309.0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14728</v>
      </c>
      <c r="D31" s="99">
        <v>11046.0</v>
      </c>
      <c r="E31" s="99">
        <v>2946.0</v>
      </c>
      <c r="F31" s="99">
        <v>736.0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7393</v>
      </c>
      <c r="D32" s="99">
        <v>3481.0</v>
      </c>
      <c r="E32" s="99">
        <v>3680.0</v>
      </c>
      <c r="F32" s="99">
        <v>232.0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26993</v>
      </c>
      <c r="D34" s="99">
        <v>19350.0</v>
      </c>
      <c r="E34" s="99">
        <v>0.0</v>
      </c>
      <c r="F34" s="99">
        <v>7643.0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5652</v>
      </c>
      <c r="D35" s="99">
        <v>0.0</v>
      </c>
      <c r="E35" s="99">
        <v>5652.0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262</v>
      </c>
      <c r="D36" s="99">
        <v>0.0</v>
      </c>
      <c r="E36" s="99">
        <v>262.0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1061454</v>
      </c>
      <c r="D40" s="103">
        <f t="shared" si="2"/>
        <v>563657</v>
      </c>
      <c r="E40" s="103">
        <f t="shared" si="2"/>
        <v>319724</v>
      </c>
      <c r="F40" s="103">
        <f t="shared" si="2"/>
        <v>178073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NONPROFIT CONNECT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995938.0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250084.0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9903.0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12618.0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268678.0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43743.0</v>
      </c>
      <c r="E12" s="108">
        <f>D11-D12</f>
        <v>224935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1301126.0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384076.0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3178680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62698.0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190360.0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533339.0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786397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2057069.0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335214.0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2392283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3178680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NONPROFIT CONNECT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1061454</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14728</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1046726</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87227.16667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1246022</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14.28479277</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2057069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1061454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88454.5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23.25567382</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1301126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1061454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88454.5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14.70955124</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28.99434401</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366658</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1431419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0.2561500162</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522926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105098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628024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1061454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0.5916638875</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66428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522926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0.1270313582</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563657</v>
      </c>
      <c r="E41" s="164">
        <f t="shared" ref="E41:E44" si="1">D41/$D$44</f>
        <v>0.5310234829</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319724</v>
      </c>
      <c r="E42" s="164">
        <f t="shared" si="1"/>
        <v>0.3012132415</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178073</v>
      </c>
      <c r="E43" s="164">
        <f t="shared" si="1"/>
        <v>0.1677632757</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1061454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505314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178073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2.837678929</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1268543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253058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5.012854761</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3178680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NONPROFIT CONNECT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142650.0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166149.0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308799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353367.0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247775.0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208169.0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38976.0</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18125.0</v>
      </c>
      <c r="G14" s="171"/>
      <c r="H14" s="43"/>
      <c r="J14" s="171"/>
      <c r="K14" s="43"/>
      <c r="L14" s="43"/>
      <c r="M14" s="43"/>
      <c r="N14" s="43"/>
      <c r="O14" s="43"/>
      <c r="P14" s="43"/>
      <c r="Q14" s="43"/>
      <c r="R14" s="43"/>
      <c r="S14" s="43"/>
      <c r="T14" s="43"/>
      <c r="U14" s="43"/>
      <c r="V14" s="43"/>
      <c r="W14" s="43"/>
      <c r="X14" s="43"/>
      <c r="Y14" s="43"/>
      <c r="Z14" s="43"/>
    </row>
    <row r="15">
      <c r="A15" s="52"/>
      <c r="B15" s="45" t="s">
        <v>56</v>
      </c>
      <c r="C15" s="173" t="s">
        <v>241</v>
      </c>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866412</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49842.0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242</v>
      </c>
      <c r="D26" s="50">
        <v>516234.0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547255.0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-31021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-31021</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36000.0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75500.0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-39500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1154532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NONPROFIT CONNECT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5000</v>
      </c>
      <c r="D3" s="99">
        <v>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195451</v>
      </c>
      <c r="D7" s="99">
        <v>90479.0</v>
      </c>
      <c r="E7" s="99">
        <v>74078.0</v>
      </c>
      <c r="F7" s="99">
        <v>30894.0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437991</v>
      </c>
      <c r="D9" s="99">
        <v>249565.0</v>
      </c>
      <c r="E9" s="99">
        <v>89976.0</v>
      </c>
      <c r="F9" s="99">
        <v>98450.0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9353</v>
      </c>
      <c r="D10" s="99">
        <v>5021.0</v>
      </c>
      <c r="E10" s="99">
        <v>2422.0</v>
      </c>
      <c r="F10" s="99">
        <v>1910.0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69586</v>
      </c>
      <c r="D11" s="99">
        <v>37355.0</v>
      </c>
      <c r="E11" s="99">
        <v>18022.0</v>
      </c>
      <c r="F11" s="99">
        <v>14209.0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45113</v>
      </c>
      <c r="D12" s="99">
        <v>24217.0</v>
      </c>
      <c r="E12" s="99">
        <v>11684.0</v>
      </c>
      <c r="F12" s="99">
        <v>9212.0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5733</v>
      </c>
      <c r="D15" s="99">
        <v>0.0</v>
      </c>
      <c r="E15" s="99">
        <v>5733.0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28899</v>
      </c>
      <c r="D16" s="99">
        <v>0.0</v>
      </c>
      <c r="E16" s="99">
        <v>28899.0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7669</v>
      </c>
      <c r="D19" s="99">
        <v>0.0</v>
      </c>
      <c r="E19" s="99">
        <v>7669.0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55281</v>
      </c>
      <c r="D20" s="99">
        <v>42808.0</v>
      </c>
      <c r="E20" s="99">
        <v>12473.0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23049</v>
      </c>
      <c r="D21" s="99">
        <v>21928.0</v>
      </c>
      <c r="E21" s="99">
        <v>1121.0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68128</v>
      </c>
      <c r="D22" s="99">
        <v>39406.0</v>
      </c>
      <c r="E22" s="99">
        <v>18262.0</v>
      </c>
      <c r="F22" s="99">
        <v>10460.0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2916</v>
      </c>
      <c r="D23" s="99">
        <v>1594.0</v>
      </c>
      <c r="E23" s="99">
        <v>790.0</v>
      </c>
      <c r="F23" s="99">
        <v>532.0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122826</v>
      </c>
      <c r="D25" s="99">
        <v>61413.0</v>
      </c>
      <c r="E25" s="99">
        <v>49130.0</v>
      </c>
      <c r="F25" s="99">
        <v>12283.0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36423</v>
      </c>
      <c r="D28" s="99">
        <v>32724.0</v>
      </c>
      <c r="E28" s="99">
        <v>2813.0</v>
      </c>
      <c r="F28" s="99">
        <v>886.0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22376</v>
      </c>
      <c r="D31" s="99">
        <v>8950.0</v>
      </c>
      <c r="E31" s="99">
        <v>11188.0</v>
      </c>
      <c r="F31" s="99">
        <v>2238.0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7321</v>
      </c>
      <c r="D32" s="99">
        <v>2925.0</v>
      </c>
      <c r="E32" s="99">
        <v>3907.0</v>
      </c>
      <c r="F32" s="99">
        <v>489.0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24980</v>
      </c>
      <c r="D34" s="99">
        <v>17123.0</v>
      </c>
      <c r="E34" s="99">
        <v>0.0</v>
      </c>
      <c r="F34" s="99">
        <v>7857.0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5235</v>
      </c>
      <c r="D35" s="99">
        <v>2618.0</v>
      </c>
      <c r="E35" s="99">
        <v>2617.0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250</v>
      </c>
      <c r="D36" s="99">
        <v>0.0</v>
      </c>
      <c r="E36" s="99">
        <v>250.0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1173580</v>
      </c>
      <c r="D40" s="103">
        <f t="shared" si="2"/>
        <v>643126</v>
      </c>
      <c r="E40" s="103">
        <f t="shared" si="2"/>
        <v>341034</v>
      </c>
      <c r="F40" s="103">
        <f t="shared" si="2"/>
        <v>189420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NONPROFIT CONNECT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412294.0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50383.0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1807.0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14430.0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285277.0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92813.0</v>
      </c>
      <c r="E12" s="108">
        <f>D11-D12</f>
        <v>192464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2271908.0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311612.0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3254898</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56835.0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183932.0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480968.0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721735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2193589.0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339574.0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2533163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3254898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