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<sst xmlns="http://schemas.openxmlformats.org/spreadsheetml/2006/main" count="873" uniqueCount="253">
  <si>
    <t>NC RETIRED GOVERNMENTAL EMPLOYEES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</si>
  <si>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</si>
  <si>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</si>
  <si>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</si>
  <si>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</si>
  <si>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</si>
  <si>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</si>
  <si>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</si>
  <si>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</si>
  <si>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</si>
  <si>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</si>
  <si>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</si>
  <si>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</si>
  <si>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</si>
  <si>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</si>
  <si>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</si>
  <si>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</si>
  <si>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</si>
  <si>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</si>
  <si>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</si>
  <si>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</si>
  <si>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</si>
  <si>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</si>
  <si>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</si>
  <si>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</si>
  <si>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</si>
  <si>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</si>
  <si>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</si>
  <si>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</si>
  <si>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</si>
  <si>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</si>
  <si>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</si>
  <si>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</si>
  <si>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</si>
  <si>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</si>
  <si>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</si>
  <si>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</si>
  <si>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</si>
  <si>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</si>
  <si>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</si>
  <si>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</si>
  <si>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</si>
  <si>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</si>
  <si>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</si>
  <si>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</si>
  <si>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</si>
  <si>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</si>
  <si>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</si>
  <si>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</si>
  <si>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</si>
  <si>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</si>
  <si>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</si>
  <si>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</si>
  <si>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</si>
  <si>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</si>
  <si>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</si>
  <si>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</si>
  <si>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</si>
  <si>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</si>
  <si>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</si>
  <si>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</si>
  <si>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</si>
  <si>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</si>
  <si>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</si>
  <si>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 DUES</t>
  </si>
  <si>
    <t>ADMINISTRATIVE FEES</t>
  </si>
  <si>
    <t>SPONSORSHIPS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</si>
  <si>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</si>
  <si>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</si>
  <si>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</si>
  <si>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</si>
  <si>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</si>
  <si>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</si>
  <si>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</si>
  <si>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</si>
  <si>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</si>
  <si>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</si>
  <si>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</si>
  <si>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</si>
  <si>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</si>
  <si>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</si>
  <si>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</si>
  <si>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</si>
  <si>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</si>
  <si>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</si>
  <si>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</si>
  <si>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</si>
  <si>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</si>
  <si>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</si>
  <si>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</si>
  <si>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</si>
  <si>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</si>
  <si>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</si>
  <si>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</si>
  <si>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</si>
  <si>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</si>
  <si>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</si>
  <si>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</si>
  <si>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</si>
  <si>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</si>
  <si>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</si>
  <si>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</si>
  <si>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</si>
  <si>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</si>
  <si>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</si>
  <si>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</si>
  <si>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</si>
  <si>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</si>
  <si>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</si>
  <si>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</si>
  <si>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</si>
  <si>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</si>
  <si>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</si>
  <si>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</si>
  <si>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</si>
  <si>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</si>
  <si>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</si>
  <si>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</si>
  <si>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</si>
  <si>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</si>
  <si>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</si>
  <si>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</si>
  <si>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</si>
  <si>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</si>
  <si>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</si>
  <si>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</si>
  <si>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</si>
  <si>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</si>
  <si>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</si>
  <si>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</si>
  <si>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</si>
  <si>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</si>
  <si>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</si>
  <si>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</si>
  <si>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</si>
  <si>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</si>
  <si>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</si>
  <si>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MEMBERSHIP DEVELOPMENT</t>
  </si>
  <si>
    <t>NEWSLETTER</t>
  </si>
  <si>
    <t>INSURANCE- AD&amp;D</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</si>
  <si>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</si>
  <si>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</si>
  <si>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</si>
  <si>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</si>
  <si>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</si>
  <si>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</si>
  <si>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</si>
  <si>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</si>
  <si>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</si>
  <si>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</si>
  <si>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</si>
  <si>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</si>
  <si>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</si>
  <si>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</si>
  <si>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</si>
  <si>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</si>
  <si>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</si>
  <si>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</si>
  <si>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</si>
  <si>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</si>
  <si>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</si>
  <si>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</si>
  <si>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</si>
  <si>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</si>
  <si>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</si>
  <si>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</si>
  <si>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</si>
  <si>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</si>
  <si>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</si>
  <si>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</si>
  <si>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</si>
  <si>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</si>
  <si>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</si>
  <si>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</si>
  <si>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</si>
  <si>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</si>
  <si>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</si>
  <si>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</si>
  <si>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</si>
  <si>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</si>
  <si>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</si>
  <si>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</si>
  <si>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</si>
  <si>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</si>
  <si>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</si>
  <si>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</si>
  <si>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</si>
  <si>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</si>
  <si>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</si>
  <si>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</si>
  <si>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</si>
  <si>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</si>
  <si>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</si>
  <si>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</si>
  <si>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</si>
  <si>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</si>
  <si>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</si>
  <si>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</si>
  <si>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</si>
  <si>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</si>
  <si>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</si>
  <si>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</si>
  <si>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</si>
  <si>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</si>
  <si>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</si>
  <si>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</si>
  <si>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</si>
  <si>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</si>
  <si>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</si>
  <si>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</si>
  <si>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</si>
  <si>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</si>
  <si>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</si>
  <si>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</si>
  <si>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</si>
  <si>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</si>
  <si>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</si>
  <si>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</si>
  <si>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</si>
  <si>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</si>
  <si>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</si>
  <si>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</si>
  <si>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</si>
  <si>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</si>
  <si>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</si>
  <si>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</si>
  <si>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</si>
  <si>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</si>
  <si>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</si>
  <si>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</si>
  <si>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</si>
  <si>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</si>
  <si>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</si>
  <si>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</si>
  <si>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</si>
  <si>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</si>
  <si>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</si>
  <si>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</si>
  <si>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</si>
  <si>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</si>
  <si>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</si>
  <si>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</si>
  <si>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INSURANCE- AD&amp;D</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</si>
  <si>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</si>
  <si>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</si>
  <si>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CLOSING COST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</si>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</sst>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NC RETIRED GOVERNMENTAL EMPLOYEES ASSOCIATION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2034920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25552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2009368</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167447.3333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1252486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7.479880241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2046739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2034920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169576.6667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12.06969709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1307860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2034920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169576.6667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7.712499754</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15.19238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1937519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2155437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0.89889846</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563343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141141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704484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2034920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0.3461973935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98255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563343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0.1744141669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243</v>
      </c>
      <c r="D41" s="75">
        <f>'Expenses 2022'!D40</f>
        <v>1656558</v>
      </c>
      <c r="E41" s="165">
        <f t="shared" ref="E41:E44" si="1">D41/$D$44</f>
        <v>0.8140654178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378362</v>
      </c>
      <c r="E42" s="165">
        <f t="shared" si="1"/>
        <v>0.1859345822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2034920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t="str">
        <f>if(D48=0, "$0",D47/D48)</f>
        <v>$0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1299524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944720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1.375565247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2991459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NC RETIRED GOVERNMENTAL EMPLOYEES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1959374.0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61035.0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37021.0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2057430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55483.0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24155.0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24155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24155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0.0</v>
      </c>
      <c r="E26" s="50">
        <v>1800000.0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309090.0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1490910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1490910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3627978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NC RETIRED GOVERNMENTAL EMPLOYEES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175774</v>
      </c>
      <c r="D7" s="99">
        <v>140619.0</v>
      </c>
      <c r="E7" s="99">
        <v>35155.0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490901</v>
      </c>
      <c r="D9" s="99">
        <v>328577.0</v>
      </c>
      <c r="E9" s="99">
        <v>162324.0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47209</v>
      </c>
      <c r="D10" s="99">
        <v>31546.0</v>
      </c>
      <c r="E10" s="99">
        <v>15663.0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82153</v>
      </c>
      <c r="D11" s="99">
        <v>56484.0</v>
      </c>
      <c r="E11" s="99">
        <v>25669.0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51070</v>
      </c>
      <c r="D12" s="99">
        <v>35749.0</v>
      </c>
      <c r="E12" s="99">
        <v>15321.0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205247</v>
      </c>
      <c r="D15" s="99">
        <v>143673.0</v>
      </c>
      <c r="E15" s="99">
        <v>61574.0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18494</v>
      </c>
      <c r="D16" s="99">
        <v>12946.0</v>
      </c>
      <c r="E16" s="99">
        <v>5548.0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123158</v>
      </c>
      <c r="D17" s="99">
        <v>117000.0</v>
      </c>
      <c r="E17" s="99">
        <v>6158.0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64617</v>
      </c>
      <c r="D20" s="99">
        <v>45232.0</v>
      </c>
      <c r="E20" s="99">
        <v>19385.0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176443</v>
      </c>
      <c r="D22" s="99">
        <v>123510.0</v>
      </c>
      <c r="E22" s="99">
        <v>52933.0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71564</v>
      </c>
      <c r="D23" s="99">
        <v>50095.0</v>
      </c>
      <c r="E23" s="99">
        <v>21469.0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36247</v>
      </c>
      <c r="D25" s="99">
        <v>25373.0</v>
      </c>
      <c r="E25" s="99">
        <v>10874.0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45507</v>
      </c>
      <c r="D26" s="99">
        <v>31855.0</v>
      </c>
      <c r="E26" s="99">
        <v>13652.0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26710</v>
      </c>
      <c r="D31" s="99">
        <v>18697.0</v>
      </c>
      <c r="E31" s="99">
        <v>8013.0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13112</v>
      </c>
      <c r="D32" s="99">
        <v>0.0</v>
      </c>
      <c r="E32" s="99">
        <v>13112.0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301850</v>
      </c>
      <c r="D34" s="99">
        <v>301850.0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285656</v>
      </c>
      <c r="D35" s="99">
        <v>285656.0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206479</v>
      </c>
      <c r="D36" s="99">
        <v>206479.0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120013</v>
      </c>
      <c r="D37" s="99">
        <v>84009.0</v>
      </c>
      <c r="E37" s="99">
        <v>36004.0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24476</v>
      </c>
      <c r="D38" s="99">
        <v>16459.0</v>
      </c>
      <c r="E38" s="99">
        <v>8017.0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2566680</v>
      </c>
      <c r="D40" s="104">
        <f t="shared" si="2"/>
        <v>2055809</v>
      </c>
      <c r="E40" s="104">
        <f t="shared" si="2"/>
        <v>510871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NC RETIRED GOVERNMENTAL EMPLOYEES ASSOCIATION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437304.0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73884.0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220.0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20422.0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224845.0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114172.0</v>
      </c>
      <c r="E12" s="109">
        <f>D11-D12</f>
        <v>110673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2792933.0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2550.0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3437986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145012.0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154041.0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299053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3138933.0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3138933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3437986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NC RETIRED GOVERNMENTAL EMPLOYEES ASSOCIATION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2566680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26710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2539970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211664.1667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511188</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2.415089942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3138933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2566680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213890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14.67545467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2792933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2566680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213890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13.05780074</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15.47289068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1959374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3627978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0.540073286</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666675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180432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847107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2566680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0.3300399738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129362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666675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0.1940405745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2023'!D40</f>
        <v>2055809</v>
      </c>
      <c r="E41" s="165">
        <f t="shared" ref="E41:E44" si="1">D41/$D$44</f>
        <v>0.8009603846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510871</v>
      </c>
      <c r="E42" s="165">
        <f t="shared" si="1"/>
        <v>0.1990396154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2566680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t="str">
        <f>if(D48=0, "$0",D47/D48)</f>
        <v>$0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531830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299053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1.778380421</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3437986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NC RETIRED GOVERNMENTAL EMPLOYEES ASSOCIATION</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184</v>
      </c>
      <c r="D5" s="177">
        <f>'Ratios 2021'!D8</f>
        <v>12.06955014</v>
      </c>
      <c r="E5" s="177">
        <f>'Ratios 2022'!D8</f>
        <v>7.479880241</v>
      </c>
      <c r="F5" s="177">
        <f>'Ratios 2023'!D8</f>
        <v>2.415089942</v>
      </c>
      <c r="G5" s="177">
        <f>average(D5:F5)</f>
        <v>7.321506774</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192</v>
      </c>
      <c r="D10" s="149">
        <f>'Ratios 2021'!D14</f>
        <v>12.1534936</v>
      </c>
      <c r="E10" s="149">
        <f>'Ratios 2022'!D14</f>
        <v>12.06969709</v>
      </c>
      <c r="F10" s="149">
        <f>'Ratios 2023'!D14</f>
        <v>14.67545467</v>
      </c>
      <c r="G10" s="177">
        <f>average(D10:F10)</f>
        <v>12.96621512</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4.124617748</v>
      </c>
      <c r="E15" s="180">
        <f>'Ratios 2022'!D20</f>
        <v>7.712499754</v>
      </c>
      <c r="F15" s="180">
        <f>'Ratios 2023'!D20</f>
        <v>13.05780074</v>
      </c>
      <c r="G15" s="177">
        <f>average(D15:F15)</f>
        <v>8.29830608</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0.8952548352</v>
      </c>
      <c r="E20" s="163">
        <f>'Ratios 2022'!D26</f>
        <v>0.89889846</v>
      </c>
      <c r="F20" s="163">
        <f>'Ratios 2023'!D26</f>
        <v>0.540073286</v>
      </c>
      <c r="G20" s="181">
        <f>average(D20:F20)</f>
        <v>0.7780755271</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0.2822060715</v>
      </c>
      <c r="E25" s="163">
        <f>'Ratios 2022'!D33</f>
        <v>0.3461973935</v>
      </c>
      <c r="F25" s="163">
        <f>'Ratios 2023'!D33</f>
        <v>0.3300399738</v>
      </c>
      <c r="G25" s="181">
        <f>average(D25:F25)</f>
        <v>0.3194811463</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0.1655624725</v>
      </c>
      <c r="E30" s="163">
        <f>'Ratios 2022'!D38</f>
        <v>0.1744141669</v>
      </c>
      <c r="F30" s="163">
        <f>'Ratios 2023'!D38</f>
        <v>0.1940405745</v>
      </c>
      <c r="G30" s="181">
        <f>average(D30:F30)</f>
        <v>0.1780057379</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0.8312114288</v>
      </c>
      <c r="E35" s="163">
        <f>'Ratios 2022'!E41</f>
        <v>0.8140654178</v>
      </c>
      <c r="F35" s="163">
        <f>'Ratios 2023'!E41</f>
        <v>0.8009603846</v>
      </c>
      <c r="G35" s="181">
        <f t="shared" ref="G35:G37" si="1">average(D35:F35)</f>
        <v>0.8154124104</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0.1687885712</v>
      </c>
      <c r="E36" s="163">
        <f>'Ratios 2022'!E42</f>
        <v>0.1859345822</v>
      </c>
      <c r="F36" s="163">
        <f>'Ratios 2023'!E42</f>
        <v>0.1990396154</v>
      </c>
      <c r="G36" s="181">
        <f t="shared" si="1"/>
        <v>0.1845875896</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227</v>
      </c>
      <c r="D42" s="166" t="str">
        <f>'Ratios 2021'!D49</f>
        <v>$0</v>
      </c>
      <c r="E42" s="166" t="str">
        <f>'Ratios 2022'!D49</f>
        <v>$0</v>
      </c>
      <c r="F42" s="166" t="str">
        <f>'Ratios 2023'!D49</f>
        <v>$0</v>
      </c>
      <c r="G42" s="183" t="str">
        <f>average(D42:F42)</f>
        <v>#DIV/0!</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1.898348087</v>
      </c>
      <c r="E47" s="149">
        <f>'Ratios 2022'!D54</f>
        <v>1.375565247</v>
      </c>
      <c r="F47" s="149">
        <f>'Ratios 2023'!D54</f>
        <v>1.778380421</v>
      </c>
      <c r="G47" s="177">
        <f>average(D47:F47)</f>
        <v>1.684097918</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NC RETIRED GOVERNMENTAL EMPLOYEES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NC RETIRED GOVERNMENTAL EMPLOYEES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1887592.0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91237.0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65000.0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2043829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31535.0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31983.0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31983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31983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1094.0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1094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2108441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NC RETIRED GOVERNMENTAL EMPLOYEES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155505</v>
      </c>
      <c r="D7" s="99">
        <v>108853.0</v>
      </c>
      <c r="E7" s="99">
        <v>46652.0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264560</v>
      </c>
      <c r="D9" s="99">
        <v>185192.0</v>
      </c>
      <c r="E9" s="99">
        <v>79368.0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25511</v>
      </c>
      <c r="D10" s="99">
        <v>17858.0</v>
      </c>
      <c r="E10" s="99">
        <v>7653.0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44036</v>
      </c>
      <c r="D11" s="99">
        <v>30825.0</v>
      </c>
      <c r="E11" s="99">
        <v>13211.0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30316</v>
      </c>
      <c r="D12" s="99">
        <v>21222.0</v>
      </c>
      <c r="E12" s="99">
        <v>9094.0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38543</v>
      </c>
      <c r="D15" s="99">
        <v>26980.0</v>
      </c>
      <c r="E15" s="99">
        <v>11563.0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12750</v>
      </c>
      <c r="D16" s="99">
        <v>8925.0</v>
      </c>
      <c r="E16" s="99">
        <v>3825.0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110757</v>
      </c>
      <c r="D17" s="99">
        <v>105219.0</v>
      </c>
      <c r="E17" s="99">
        <v>5538.0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166749</v>
      </c>
      <c r="D20" s="99">
        <v>116724.0</v>
      </c>
      <c r="E20" s="99">
        <v>50025.0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102069</v>
      </c>
      <c r="D22" s="99">
        <v>71448.0</v>
      </c>
      <c r="E22" s="99">
        <v>30621.0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41178</v>
      </c>
      <c r="D23" s="99">
        <v>28825.0</v>
      </c>
      <c r="E23" s="99">
        <v>12353.0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41366</v>
      </c>
      <c r="D25" s="99">
        <v>28956.0</v>
      </c>
      <c r="E25" s="99">
        <v>12410.0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18691</v>
      </c>
      <c r="D26" s="99">
        <v>13084.0</v>
      </c>
      <c r="E26" s="99">
        <v>5607.0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24516</v>
      </c>
      <c r="D31" s="99">
        <v>17161.0</v>
      </c>
      <c r="E31" s="99">
        <v>7355.0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7921</v>
      </c>
      <c r="D32" s="99">
        <v>0.0</v>
      </c>
      <c r="E32" s="99">
        <v>7921.0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347582</v>
      </c>
      <c r="D34" s="99">
        <v>347582.0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211921</v>
      </c>
      <c r="D35" s="99">
        <v>211921.0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186327</v>
      </c>
      <c r="D36" s="99">
        <v>186327.0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6139</v>
      </c>
      <c r="D37" s="99">
        <v>4297.0</v>
      </c>
      <c r="E37" s="99">
        <v>1842.0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5933</v>
      </c>
      <c r="D38" s="99">
        <v>0.0</v>
      </c>
      <c r="E38" s="99">
        <v>5933.0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1842370</v>
      </c>
      <c r="D40" s="104">
        <f t="shared" si="2"/>
        <v>1531399</v>
      </c>
      <c r="E40" s="104">
        <f t="shared" si="2"/>
        <v>310971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NC RETIRED GOVERNMENTAL EMPLOYEES ASSOCIATION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1158859.0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669531.0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9301.0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14905.0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751294.0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395311.0</v>
      </c>
      <c r="E12" s="109">
        <f>D11-D12</f>
        <v>355983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633256.0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2841835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876628.0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99271.0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975899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1865936.0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1865936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2841835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NC RETIRED GOVERNMENTAL EMPLOYEES ASSOCIATION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1842370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24516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1817854</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151487.8333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1828390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12.06955014</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1865936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1842370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153530.8333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12.1534936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633256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1842370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153530.8333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4.124617748</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16.19416789</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1887592</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2108441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0.8952548352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420065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99863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519928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1842370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0.2822060715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69547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420065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0.1655624725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1531399</v>
      </c>
      <c r="E41" s="165">
        <f t="shared" ref="E41:E44" si="1">D41/$D$44</f>
        <v>0.8312114288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310971</v>
      </c>
      <c r="E42" s="165">
        <f t="shared" si="1"/>
        <v>0.1687885712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1842370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t="str">
        <f>if(D48=0, "$0",D47/D48)</f>
        <v>$0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1852596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975899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1.898348087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2841835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NC RETIRED GOVERNMENTAL EMPLOYEES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1937519.0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128425.0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40000.0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2105944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18053.0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31440.0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31440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31440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2155437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NC RETIRED GOVERNMENTAL EMPLOYEES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180477</v>
      </c>
      <c r="D7" s="99">
        <v>126334.0</v>
      </c>
      <c r="E7" s="99">
        <v>54143.0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382866</v>
      </c>
      <c r="D9" s="99">
        <v>268006.0</v>
      </c>
      <c r="E9" s="99">
        <v>114860.0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35616</v>
      </c>
      <c r="D10" s="99">
        <v>24931.0</v>
      </c>
      <c r="E10" s="99">
        <v>10685.0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62639</v>
      </c>
      <c r="D11" s="99">
        <v>43847.0</v>
      </c>
      <c r="E11" s="99">
        <v>18792.0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42886</v>
      </c>
      <c r="D12" s="99">
        <v>30020.0</v>
      </c>
      <c r="E12" s="99">
        <v>12866.0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31046</v>
      </c>
      <c r="D15" s="99">
        <v>21732.0</v>
      </c>
      <c r="E15" s="99">
        <v>9314.0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21194</v>
      </c>
      <c r="D16" s="99">
        <v>14836.0</v>
      </c>
      <c r="E16" s="99">
        <v>6358.0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97271</v>
      </c>
      <c r="D17" s="99">
        <v>92407.0</v>
      </c>
      <c r="E17" s="99">
        <v>4864.0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81222</v>
      </c>
      <c r="D20" s="99">
        <v>56855.0</v>
      </c>
      <c r="E20" s="99">
        <v>24367.0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174735</v>
      </c>
      <c r="D22" s="99">
        <v>122315.0</v>
      </c>
      <c r="E22" s="99">
        <v>52420.0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61929</v>
      </c>
      <c r="D23" s="99">
        <v>43350.0</v>
      </c>
      <c r="E23" s="99">
        <v>18579.0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35747</v>
      </c>
      <c r="D25" s="99">
        <v>25023.0</v>
      </c>
      <c r="E25" s="99">
        <v>10724.0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55197</v>
      </c>
      <c r="D26" s="99">
        <v>38638.0</v>
      </c>
      <c r="E26" s="99">
        <v>16559.0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47</v>
      </c>
      <c r="D29" s="99">
        <v>0.0</v>
      </c>
      <c r="E29" s="99">
        <v>47.0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25552</v>
      </c>
      <c r="D31" s="99">
        <v>17886.0</v>
      </c>
      <c r="E31" s="99">
        <v>7666.0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9921</v>
      </c>
      <c r="D32" s="99">
        <v>0.0</v>
      </c>
      <c r="E32" s="99">
        <v>9921.0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278431</v>
      </c>
      <c r="D34" s="99">
        <v>278431.0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277073</v>
      </c>
      <c r="D35" s="99">
        <v>277073.0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170031</v>
      </c>
      <c r="D36" s="99">
        <v>170031.0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6918</v>
      </c>
      <c r="D37" s="99">
        <v>4843.0</v>
      </c>
      <c r="E37" s="99">
        <v>2075.0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4122</v>
      </c>
      <c r="D38" s="99">
        <v>0.0</v>
      </c>
      <c r="E38" s="99">
        <v>4122.0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2034920</v>
      </c>
      <c r="D40" s="104">
        <f t="shared" si="2"/>
        <v>1656558</v>
      </c>
      <c r="E40" s="104">
        <f t="shared" si="2"/>
        <v>378362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NC RETIRED GOVERNMENTAL EMPLOYEES ASSOCIATION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1179679.0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72807.0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14250.0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32788.0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804938.0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420863.0</v>
      </c>
      <c r="E12" s="109">
        <f>D11-D12</f>
        <v>384075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1307860.0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2991459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859627.0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85093.0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944720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2046739.0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2046739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2991459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