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<sst xmlns="http://schemas.openxmlformats.org/spreadsheetml/2006/main" count="558" uniqueCount="171">
  <si>
    <t>FOELLINGER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</si>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</sst>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FOELLINGER FOUNDATION</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10173771</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206335</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9967436</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830619.6667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3446746</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4.149607983</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207656725</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10173771</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847814.25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244.9318645</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198087987</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10173771</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847814.25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233.6455031</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237.7951111</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3064873</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3064873</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940642</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175049</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1115691</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10173771</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0.109663467</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175049</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940642</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0.1860952413</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207656725</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FOELLINGER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31378.0</v>
      </c>
      <c r="F4" s="46">
        <v>31378.0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1507006.0</v>
      </c>
      <c r="F5" s="46">
        <v>1507006.0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5132695.0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5132695.0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-249016.0</v>
      </c>
      <c r="F16" s="46">
        <v>-249016.0</v>
      </c>
      <c r="G16" s="46">
        <v>-249016.0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6422063</v>
      </c>
      <c r="F17" s="56">
        <f t="shared" si="1"/>
        <v>6422063</v>
      </c>
      <c r="G17" s="56">
        <f t="shared" si="1"/>
        <v>-249016</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FOELLINGER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331947.0</v>
      </c>
      <c r="D3" s="67">
        <v>78737.0</v>
      </c>
      <c r="E3" s="67">
        <v>0.0</v>
      </c>
      <c r="F3" s="67">
        <v>253210.0</v>
      </c>
      <c r="G3" s="41"/>
      <c r="H3" s="41"/>
      <c r="I3" s="41"/>
      <c r="J3" s="41"/>
      <c r="K3" s="41"/>
      <c r="L3" s="41"/>
      <c r="M3" s="41"/>
      <c r="N3" s="41"/>
      <c r="O3" s="41"/>
      <c r="P3" s="41"/>
      <c r="Q3" s="41"/>
      <c r="R3" s="41"/>
      <c r="S3" s="41"/>
      <c r="T3" s="41"/>
      <c r="U3" s="41"/>
      <c r="V3" s="41"/>
      <c r="W3" s="41"/>
      <c r="X3" s="41"/>
      <c r="Y3" s="41"/>
      <c r="Z3" s="41"/>
    </row>
    <row r="4">
      <c r="A4" s="64">
        <v>14.0</v>
      </c>
      <c r="B4" s="65" t="s">
        <v>71</v>
      </c>
      <c r="C4" s="66">
        <v>768635.0</v>
      </c>
      <c r="D4" s="67">
        <v>189635.0</v>
      </c>
      <c r="E4" s="67">
        <v>0.0</v>
      </c>
      <c r="F4" s="67">
        <v>579000.0</v>
      </c>
      <c r="G4" s="41"/>
      <c r="H4" s="41"/>
      <c r="I4" s="41"/>
      <c r="J4" s="41"/>
      <c r="K4" s="41"/>
      <c r="L4" s="41"/>
      <c r="M4" s="41"/>
      <c r="N4" s="41"/>
      <c r="O4" s="41"/>
      <c r="P4" s="41"/>
      <c r="Q4" s="41"/>
      <c r="R4" s="41"/>
      <c r="S4" s="41"/>
      <c r="T4" s="41"/>
      <c r="U4" s="41"/>
      <c r="V4" s="41"/>
      <c r="W4" s="41"/>
      <c r="X4" s="41"/>
      <c r="Y4" s="41"/>
      <c r="Z4" s="41"/>
    </row>
    <row r="5">
      <c r="A5" s="64">
        <v>15.0</v>
      </c>
      <c r="B5" s="65" t="s">
        <v>72</v>
      </c>
      <c r="C5" s="66">
        <v>184454.0</v>
      </c>
      <c r="D5" s="67">
        <v>38419.0</v>
      </c>
      <c r="E5" s="67">
        <v>0.0</v>
      </c>
      <c r="F5" s="67">
        <v>146035.0</v>
      </c>
      <c r="G5" s="41"/>
      <c r="H5" s="41"/>
      <c r="I5" s="41"/>
      <c r="J5" s="41"/>
      <c r="K5" s="41"/>
      <c r="L5" s="41"/>
      <c r="M5" s="41"/>
      <c r="N5" s="41"/>
      <c r="O5" s="41"/>
      <c r="P5" s="41"/>
      <c r="Q5" s="41"/>
      <c r="R5" s="41"/>
      <c r="S5" s="41"/>
      <c r="T5" s="41"/>
      <c r="U5" s="41"/>
      <c r="V5" s="41"/>
      <c r="W5" s="41"/>
      <c r="X5" s="41"/>
      <c r="Y5" s="41"/>
      <c r="Z5" s="41"/>
    </row>
    <row r="6">
      <c r="A6" s="43" t="s">
        <v>73</v>
      </c>
      <c r="B6" s="48" t="s">
        <v>74</v>
      </c>
      <c r="C6" s="66">
        <v>8655.0</v>
      </c>
      <c r="D6" s="67">
        <v>2141.0</v>
      </c>
      <c r="E6" s="67">
        <v>0.0</v>
      </c>
      <c r="F6" s="67">
        <v>6514.0</v>
      </c>
      <c r="G6" s="41"/>
      <c r="H6" s="41"/>
      <c r="I6" s="41"/>
      <c r="J6" s="41"/>
      <c r="K6" s="41"/>
      <c r="L6" s="41"/>
      <c r="M6" s="41"/>
      <c r="N6" s="41"/>
      <c r="O6" s="41"/>
      <c r="P6" s="41"/>
      <c r="Q6" s="41"/>
      <c r="R6" s="41"/>
      <c r="S6" s="41"/>
      <c r="T6" s="41"/>
      <c r="U6" s="41"/>
      <c r="V6" s="41"/>
      <c r="W6" s="41"/>
      <c r="X6" s="41"/>
      <c r="Y6" s="41"/>
      <c r="Z6" s="41"/>
    </row>
    <row r="7">
      <c r="A7" s="64" t="s">
        <v>55</v>
      </c>
      <c r="B7" s="65" t="s">
        <v>75</v>
      </c>
      <c r="C7" s="66">
        <v>22015.0</v>
      </c>
      <c r="D7" s="67">
        <v>13125.0</v>
      </c>
      <c r="E7" s="67">
        <v>0.0</v>
      </c>
      <c r="F7" s="67">
        <v>8890.0</v>
      </c>
      <c r="G7" s="41"/>
      <c r="H7" s="41"/>
      <c r="I7" s="41"/>
      <c r="J7" s="41"/>
      <c r="K7" s="41"/>
      <c r="L7" s="41"/>
      <c r="M7" s="41"/>
      <c r="N7" s="41"/>
      <c r="O7" s="41"/>
      <c r="P7" s="41"/>
      <c r="Q7" s="41"/>
      <c r="R7" s="41"/>
      <c r="S7" s="41"/>
      <c r="T7" s="41"/>
      <c r="U7" s="41"/>
      <c r="V7" s="41"/>
      <c r="W7" s="41"/>
      <c r="X7" s="41"/>
      <c r="Y7" s="41"/>
      <c r="Z7" s="41"/>
    </row>
    <row r="8">
      <c r="A8" s="64" t="s">
        <v>66</v>
      </c>
      <c r="B8" s="65" t="s">
        <v>76</v>
      </c>
      <c r="C8" s="66">
        <v>765654.0</v>
      </c>
      <c r="D8" s="67">
        <v>137445.0</v>
      </c>
      <c r="E8" s="67">
        <v>0.0</v>
      </c>
      <c r="F8" s="67">
        <v>628209.0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159177.0</v>
      </c>
      <c r="D10" s="67">
        <v>22019.0</v>
      </c>
      <c r="E10" s="67">
        <v>0.0</v>
      </c>
      <c r="F10" s="67">
        <v>55678.0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283561.0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160758.0</v>
      </c>
      <c r="D12" s="67">
        <v>9153.0</v>
      </c>
      <c r="E12" s="67">
        <v>0.0</v>
      </c>
      <c r="F12" s="67">
        <v>151605.0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71651.0</v>
      </c>
      <c r="D13" s="67">
        <v>17248.0</v>
      </c>
      <c r="E13" s="67">
        <v>0.0</v>
      </c>
      <c r="F13" s="67">
        <v>54403.0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9349.0</v>
      </c>
      <c r="D14" s="67">
        <v>401.0</v>
      </c>
      <c r="E14" s="67">
        <v>0.0</v>
      </c>
      <c r="F14" s="67">
        <v>8948.0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208804.0</v>
      </c>
      <c r="D15" s="67">
        <v>17390.0</v>
      </c>
      <c r="E15" s="67">
        <v>0.0</v>
      </c>
      <c r="F15" s="67">
        <v>191414.0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2974660</v>
      </c>
      <c r="D16" s="70">
        <f t="shared" si="1"/>
        <v>525713</v>
      </c>
      <c r="E16" s="70">
        <f t="shared" si="1"/>
        <v>0</v>
      </c>
      <c r="F16" s="70">
        <f t="shared" si="1"/>
        <v>2083906</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7550000.0</v>
      </c>
      <c r="D17" s="67">
        <v>0.0</v>
      </c>
      <c r="E17" s="67">
        <v>0.0</v>
      </c>
      <c r="F17" s="67">
        <v>7550000.0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10524660</v>
      </c>
      <c r="D18" s="75">
        <f t="shared" si="2"/>
        <v>525713</v>
      </c>
      <c r="E18" s="75">
        <f t="shared" si="2"/>
        <v>0</v>
      </c>
      <c r="F18" s="75">
        <f t="shared" si="2"/>
        <v>9633906</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FOELLINGER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425050.0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2025031.0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2416.0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2.9266277E7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1.75895017E8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1.8195893E7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2956309.0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9014464.0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3033856.0</v>
      </c>
      <c r="E22" s="83">
        <f>D21-D22</f>
        <v>5980608</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0.0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234746601</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0.0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0</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2.34746601E8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234746601</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234746601</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FOELLINGER FOUNDATION</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10524660</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283561</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10241099</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853424.9167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2450081</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2.870880557</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234746601</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10524660</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877055</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267.653227</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226313496</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10524660</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877055</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258.0379748</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260.9088554</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6422063</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6422063</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1100582</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184454</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1285036</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10524660</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0.122097626</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184454</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1100582</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0.1675967806</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234746601</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FOELLINGER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5.067532782</v>
      </c>
      <c r="E5" s="137">
        <f>'Ratios 2022'!D8</f>
        <v>4.149607983</v>
      </c>
      <c r="F5" s="137">
        <f>'Ratios 2023'!D8</f>
        <v>2.870880557</v>
      </c>
      <c r="G5" s="137">
        <f>average(D5:F5)</f>
        <v>4.029340441</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201.2452406</v>
      </c>
      <c r="E10" s="118">
        <f>'Ratios 2022'!D14</f>
        <v>244.9318645</v>
      </c>
      <c r="F10" s="118">
        <f>'Ratios 2023'!D14</f>
        <v>267.653227</v>
      </c>
      <c r="G10" s="137">
        <f>average(D10:F10)</f>
        <v>237.943444</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194.0566219</v>
      </c>
      <c r="E15" s="141">
        <f>'Ratios 2022'!D20</f>
        <v>233.6455031</v>
      </c>
      <c r="F15" s="141">
        <f>'Ratios 2023'!D20</f>
        <v>258.0379748</v>
      </c>
      <c r="G15" s="137">
        <f>average(D15:F15)</f>
        <v>228.5800333</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0.09847450121</v>
      </c>
      <c r="E25" s="131">
        <f>'Ratios 2022'!D33</f>
        <v>0.109663467</v>
      </c>
      <c r="F25" s="131">
        <f>'Ratios 2023'!D33</f>
        <v>0.122097626</v>
      </c>
      <c r="G25" s="142">
        <f>average(D25:F25)</f>
        <v>0.1100785314</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0.2508654622</v>
      </c>
      <c r="E30" s="131">
        <f>'Ratios 2022'!D38</f>
        <v>0.1860952413</v>
      </c>
      <c r="F30" s="131">
        <f>'Ratios 2023'!D38</f>
        <v>0.1675967806</v>
      </c>
      <c r="G30" s="142">
        <f>average(D30:F30)</f>
        <v>0.2015191614</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v>
      </c>
      <c r="E35" s="144">
        <f>'Ratios 2022'!D43</f>
        <v>0</v>
      </c>
      <c r="F35" s="144">
        <f>'Ratios 2023'!D43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FOELLINGER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FOELLINGER FOUNDATION</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1510629.0</v>
      </c>
      <c r="F5" s="46">
        <v>1510629.0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1817335.0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1831887.0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0.0</v>
      </c>
      <c r="F16" s="46">
        <v>0.0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3327964</v>
      </c>
      <c r="F17" s="56">
        <f t="shared" si="1"/>
        <v>3342516</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FOELLINGER FOUNDATION</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324100.0</v>
      </c>
      <c r="D3" s="67">
        <v>106557.0</v>
      </c>
      <c r="E3" s="67">
        <v>0.0</v>
      </c>
      <c r="F3" s="67">
        <v>217543.0</v>
      </c>
      <c r="G3" s="41"/>
      <c r="H3" s="41"/>
      <c r="I3" s="41"/>
      <c r="J3" s="41"/>
      <c r="K3" s="41"/>
      <c r="L3" s="41"/>
      <c r="M3" s="41"/>
      <c r="N3" s="41"/>
      <c r="O3" s="41"/>
      <c r="P3" s="41"/>
      <c r="Q3" s="41"/>
      <c r="R3" s="41"/>
      <c r="S3" s="41"/>
      <c r="T3" s="41"/>
      <c r="U3" s="41"/>
      <c r="V3" s="41"/>
      <c r="W3" s="41"/>
      <c r="X3" s="41"/>
      <c r="Y3" s="41"/>
      <c r="Z3" s="41"/>
    </row>
    <row r="4">
      <c r="A4" s="64">
        <v>14.0</v>
      </c>
      <c r="B4" s="65" t="s">
        <v>71</v>
      </c>
      <c r="C4" s="66">
        <v>595062.0</v>
      </c>
      <c r="D4" s="67">
        <v>165552.0</v>
      </c>
      <c r="E4" s="67">
        <v>0.0</v>
      </c>
      <c r="F4" s="67">
        <v>429510.0</v>
      </c>
      <c r="G4" s="41"/>
      <c r="H4" s="41"/>
      <c r="I4" s="41"/>
      <c r="J4" s="41"/>
      <c r="K4" s="41"/>
      <c r="L4" s="41"/>
      <c r="M4" s="41"/>
      <c r="N4" s="41"/>
      <c r="O4" s="41"/>
      <c r="P4" s="41"/>
      <c r="Q4" s="41"/>
      <c r="R4" s="41"/>
      <c r="S4" s="41"/>
      <c r="T4" s="41"/>
      <c r="U4" s="41"/>
      <c r="V4" s="41"/>
      <c r="W4" s="41"/>
      <c r="X4" s="41"/>
      <c r="Y4" s="41"/>
      <c r="Z4" s="41"/>
    </row>
    <row r="5">
      <c r="A5" s="64">
        <v>15.0</v>
      </c>
      <c r="B5" s="65" t="s">
        <v>72</v>
      </c>
      <c r="C5" s="66">
        <v>230586.0</v>
      </c>
      <c r="D5" s="67">
        <v>43094.0</v>
      </c>
      <c r="E5" s="67">
        <v>0.0</v>
      </c>
      <c r="F5" s="67">
        <v>187492.0</v>
      </c>
      <c r="G5" s="41"/>
      <c r="H5" s="41"/>
      <c r="I5" s="41"/>
      <c r="J5" s="41"/>
      <c r="K5" s="41"/>
      <c r="L5" s="41"/>
      <c r="M5" s="41"/>
      <c r="N5" s="41"/>
      <c r="O5" s="41"/>
      <c r="P5" s="41"/>
      <c r="Q5" s="41"/>
      <c r="R5" s="41"/>
      <c r="S5" s="41"/>
      <c r="T5" s="41"/>
      <c r="U5" s="41"/>
      <c r="V5" s="41"/>
      <c r="W5" s="41"/>
      <c r="X5" s="41"/>
      <c r="Y5" s="41"/>
      <c r="Z5" s="41"/>
    </row>
    <row r="6">
      <c r="A6" s="43" t="s">
        <v>73</v>
      </c>
      <c r="B6" s="48" t="s">
        <v>74</v>
      </c>
      <c r="C6" s="66">
        <v>31782.0</v>
      </c>
      <c r="D6" s="67">
        <v>14452.0</v>
      </c>
      <c r="E6" s="67">
        <v>0.0</v>
      </c>
      <c r="F6" s="67">
        <v>17330.0</v>
      </c>
      <c r="G6" s="41"/>
      <c r="H6" s="41"/>
      <c r="I6" s="41"/>
      <c r="J6" s="41"/>
      <c r="K6" s="41"/>
      <c r="L6" s="41"/>
      <c r="M6" s="41"/>
      <c r="N6" s="41"/>
      <c r="O6" s="41"/>
      <c r="P6" s="41"/>
      <c r="Q6" s="41"/>
      <c r="R6" s="41"/>
      <c r="S6" s="41"/>
      <c r="T6" s="41"/>
      <c r="U6" s="41"/>
      <c r="V6" s="41"/>
      <c r="W6" s="41"/>
      <c r="X6" s="41"/>
      <c r="Y6" s="41"/>
      <c r="Z6" s="41"/>
    </row>
    <row r="7">
      <c r="A7" s="64" t="s">
        <v>55</v>
      </c>
      <c r="B7" s="65" t="s">
        <v>75</v>
      </c>
      <c r="C7" s="66">
        <v>20581.0</v>
      </c>
      <c r="D7" s="67">
        <v>12503.0</v>
      </c>
      <c r="E7" s="67">
        <v>0.0</v>
      </c>
      <c r="F7" s="67">
        <v>8078.0</v>
      </c>
      <c r="G7" s="41"/>
      <c r="H7" s="41"/>
      <c r="I7" s="41"/>
      <c r="J7" s="41"/>
      <c r="K7" s="41"/>
      <c r="L7" s="41"/>
      <c r="M7" s="41"/>
      <c r="N7" s="41"/>
      <c r="O7" s="41"/>
      <c r="P7" s="41"/>
      <c r="Q7" s="41"/>
      <c r="R7" s="41"/>
      <c r="S7" s="41"/>
      <c r="T7" s="41"/>
      <c r="U7" s="41"/>
      <c r="V7" s="41"/>
      <c r="W7" s="41"/>
      <c r="X7" s="41"/>
      <c r="Y7" s="41"/>
      <c r="Z7" s="41"/>
    </row>
    <row r="8">
      <c r="A8" s="64" t="s">
        <v>66</v>
      </c>
      <c r="B8" s="65" t="s">
        <v>76</v>
      </c>
      <c r="C8" s="66">
        <v>1807463.0</v>
      </c>
      <c r="D8" s="67">
        <v>313850.0</v>
      </c>
      <c r="E8" s="67">
        <v>0.0</v>
      </c>
      <c r="F8" s="67">
        <v>1493613.0</v>
      </c>
      <c r="G8" s="41"/>
      <c r="H8" s="41"/>
      <c r="I8" s="68"/>
      <c r="J8" s="41"/>
      <c r="K8" s="41"/>
      <c r="L8" s="41"/>
      <c r="M8" s="41"/>
      <c r="N8" s="41"/>
      <c r="O8" s="41"/>
      <c r="P8" s="41"/>
      <c r="Q8" s="41"/>
      <c r="R8" s="41"/>
      <c r="S8" s="41"/>
      <c r="T8" s="41"/>
      <c r="U8" s="41"/>
      <c r="V8" s="41"/>
      <c r="W8" s="41"/>
      <c r="X8" s="41"/>
      <c r="Y8" s="41"/>
      <c r="Z8" s="41"/>
    </row>
    <row r="9">
      <c r="A9" s="69">
        <v>17.0</v>
      </c>
      <c r="B9" s="44" t="s">
        <v>77</v>
      </c>
      <c r="C9" s="66">
        <v>0.0</v>
      </c>
      <c r="D9" s="67">
        <v>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109138.0</v>
      </c>
      <c r="D10" s="67">
        <v>13937.0</v>
      </c>
      <c r="E10" s="67">
        <v>0.0</v>
      </c>
      <c r="F10" s="67">
        <v>41035.0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112229.0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153973.0</v>
      </c>
      <c r="D12" s="67">
        <v>29255.0</v>
      </c>
      <c r="E12" s="67">
        <v>0.0</v>
      </c>
      <c r="F12" s="67">
        <v>124718.0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65386.0</v>
      </c>
      <c r="D13" s="67">
        <v>14552.0</v>
      </c>
      <c r="E13" s="67">
        <v>0.0</v>
      </c>
      <c r="F13" s="67">
        <v>50834.0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12909.0</v>
      </c>
      <c r="D14" s="67">
        <v>1587.0</v>
      </c>
      <c r="E14" s="67">
        <v>0.0</v>
      </c>
      <c r="F14" s="67">
        <v>11322.0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179992.0</v>
      </c>
      <c r="D15" s="67">
        <v>17450.0</v>
      </c>
      <c r="E15" s="67">
        <v>0.0</v>
      </c>
      <c r="F15" s="67">
        <v>162542.0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3643201</v>
      </c>
      <c r="D16" s="70">
        <f t="shared" si="1"/>
        <v>732789</v>
      </c>
      <c r="E16" s="70">
        <f t="shared" si="1"/>
        <v>0</v>
      </c>
      <c r="F16" s="70">
        <f t="shared" si="1"/>
        <v>2744017</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8032390.0</v>
      </c>
      <c r="D17" s="67">
        <v>0.0</v>
      </c>
      <c r="E17" s="67">
        <v>0.0</v>
      </c>
      <c r="F17" s="67">
        <v>8032390.0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11675591</v>
      </c>
      <c r="D18" s="75">
        <f t="shared" si="2"/>
        <v>732789</v>
      </c>
      <c r="E18" s="75">
        <f t="shared" si="2"/>
        <v>0</v>
      </c>
      <c r="F18" s="75">
        <f t="shared" si="2"/>
        <v>10776407</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FOELLINGER FOUNDATION</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1210582.0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3672561.0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2092.0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2.7280116E7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1.41973889E8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1.9556474E7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0.0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4653008.0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2543962.0</v>
      </c>
      <c r="E22" s="83">
        <f>D21-D22</f>
        <v>2109046</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0.0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195804760</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0.0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0</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1.9580476E8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195804760</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195804760</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FOELLINGER FOUNDATION</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11675591</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112229</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11563362</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963613.5</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4883143</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5.067532782</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195804760</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11675591</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972965.9167</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201.2452406</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188810479</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11675591</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972965.9167</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194.0566219</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199.1241547</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3327964</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3327964</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919162</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230586</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1149748</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11675591</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0.09847450121</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230586</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919162</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0.2508654622</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195804760</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FOELLINGER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11290.0</v>
      </c>
      <c r="F4" s="46">
        <v>11290.0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1475731.0</v>
      </c>
      <c r="F5" s="46">
        <v>1475731.0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1759439.0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1759439.0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-181587.0</v>
      </c>
      <c r="F16" s="46">
        <v>-181587.0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3064873</v>
      </c>
      <c r="F17" s="56">
        <f t="shared" si="1"/>
        <v>3064873</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FOELLINGER FOUNDATION</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318271.0</v>
      </c>
      <c r="D3" s="67">
        <v>93457.0</v>
      </c>
      <c r="E3" s="67">
        <v>0.0</v>
      </c>
      <c r="F3" s="67">
        <v>224814.0</v>
      </c>
      <c r="G3" s="41"/>
      <c r="H3" s="41"/>
      <c r="I3" s="41"/>
      <c r="J3" s="41"/>
      <c r="K3" s="41"/>
      <c r="L3" s="41"/>
      <c r="M3" s="41"/>
      <c r="N3" s="41"/>
      <c r="O3" s="41"/>
      <c r="P3" s="41"/>
      <c r="Q3" s="41"/>
      <c r="R3" s="41"/>
      <c r="S3" s="41"/>
      <c r="T3" s="41"/>
      <c r="U3" s="41"/>
      <c r="V3" s="41"/>
      <c r="W3" s="41"/>
      <c r="X3" s="41"/>
      <c r="Y3" s="41"/>
      <c r="Z3" s="41"/>
    </row>
    <row r="4">
      <c r="A4" s="64">
        <v>14.0</v>
      </c>
      <c r="B4" s="65" t="s">
        <v>71</v>
      </c>
      <c r="C4" s="66">
        <v>622371.0</v>
      </c>
      <c r="D4" s="67">
        <v>164698.0</v>
      </c>
      <c r="E4" s="67">
        <v>0.0</v>
      </c>
      <c r="F4" s="67">
        <v>457673.0</v>
      </c>
      <c r="G4" s="41"/>
      <c r="H4" s="41"/>
      <c r="I4" s="41"/>
      <c r="J4" s="41"/>
      <c r="K4" s="41"/>
      <c r="L4" s="41"/>
      <c r="M4" s="41"/>
      <c r="N4" s="41"/>
      <c r="O4" s="41"/>
      <c r="P4" s="41"/>
      <c r="Q4" s="41"/>
      <c r="R4" s="41"/>
      <c r="S4" s="41"/>
      <c r="T4" s="41"/>
      <c r="U4" s="41"/>
      <c r="V4" s="41"/>
      <c r="W4" s="41"/>
      <c r="X4" s="41"/>
      <c r="Y4" s="41"/>
      <c r="Z4" s="41"/>
    </row>
    <row r="5">
      <c r="A5" s="64">
        <v>15.0</v>
      </c>
      <c r="B5" s="65" t="s">
        <v>72</v>
      </c>
      <c r="C5" s="66">
        <v>175049.0</v>
      </c>
      <c r="D5" s="67">
        <v>37502.0</v>
      </c>
      <c r="E5" s="67">
        <v>0.0</v>
      </c>
      <c r="F5" s="67">
        <v>137547.0</v>
      </c>
      <c r="G5" s="41"/>
      <c r="H5" s="41"/>
      <c r="I5" s="41"/>
      <c r="J5" s="41"/>
      <c r="K5" s="41"/>
      <c r="L5" s="41"/>
      <c r="M5" s="41"/>
      <c r="N5" s="41"/>
      <c r="O5" s="41"/>
      <c r="P5" s="41"/>
      <c r="Q5" s="41"/>
      <c r="R5" s="41"/>
      <c r="S5" s="41"/>
      <c r="T5" s="41"/>
      <c r="U5" s="41"/>
      <c r="V5" s="41"/>
      <c r="W5" s="41"/>
      <c r="X5" s="41"/>
      <c r="Y5" s="41"/>
      <c r="Z5" s="41"/>
    </row>
    <row r="6">
      <c r="A6" s="43" t="s">
        <v>73</v>
      </c>
      <c r="B6" s="48" t="s">
        <v>74</v>
      </c>
      <c r="C6" s="66">
        <v>8960.0</v>
      </c>
      <c r="D6" s="67">
        <v>2307.0</v>
      </c>
      <c r="E6" s="67">
        <v>0.0</v>
      </c>
      <c r="F6" s="67">
        <v>6653.0</v>
      </c>
      <c r="G6" s="41"/>
      <c r="H6" s="41"/>
      <c r="I6" s="41"/>
      <c r="J6" s="41"/>
      <c r="K6" s="41"/>
      <c r="L6" s="41"/>
      <c r="M6" s="41"/>
      <c r="N6" s="41"/>
      <c r="O6" s="41"/>
      <c r="P6" s="41"/>
      <c r="Q6" s="41"/>
      <c r="R6" s="41"/>
      <c r="S6" s="41"/>
      <c r="T6" s="41"/>
      <c r="U6" s="41"/>
      <c r="V6" s="41"/>
      <c r="W6" s="41"/>
      <c r="X6" s="41"/>
      <c r="Y6" s="41"/>
      <c r="Z6" s="41"/>
    </row>
    <row r="7">
      <c r="A7" s="64" t="s">
        <v>55</v>
      </c>
      <c r="B7" s="65" t="s">
        <v>75</v>
      </c>
      <c r="C7" s="66">
        <v>17608.0</v>
      </c>
      <c r="D7" s="67">
        <v>10372.0</v>
      </c>
      <c r="E7" s="67">
        <v>0.0</v>
      </c>
      <c r="F7" s="67">
        <v>7236.0</v>
      </c>
      <c r="G7" s="41"/>
      <c r="H7" s="41"/>
      <c r="I7" s="41"/>
      <c r="J7" s="41"/>
      <c r="K7" s="41"/>
      <c r="L7" s="41"/>
      <c r="M7" s="41"/>
      <c r="N7" s="41"/>
      <c r="O7" s="41"/>
      <c r="P7" s="41"/>
      <c r="Q7" s="41"/>
      <c r="R7" s="41"/>
      <c r="S7" s="41"/>
      <c r="T7" s="41"/>
      <c r="U7" s="41"/>
      <c r="V7" s="41"/>
      <c r="W7" s="41"/>
      <c r="X7" s="41"/>
      <c r="Y7" s="41"/>
      <c r="Z7" s="41"/>
    </row>
    <row r="8">
      <c r="A8" s="64" t="s">
        <v>66</v>
      </c>
      <c r="B8" s="65" t="s">
        <v>76</v>
      </c>
      <c r="C8" s="66">
        <v>1316771.0</v>
      </c>
      <c r="D8" s="67">
        <v>243786.0</v>
      </c>
      <c r="E8" s="67">
        <v>0.0</v>
      </c>
      <c r="F8" s="67">
        <v>1072985.0</v>
      </c>
      <c r="G8" s="41"/>
      <c r="H8" s="41"/>
      <c r="I8" s="68"/>
      <c r="J8" s="41"/>
      <c r="K8" s="41"/>
      <c r="L8" s="41"/>
      <c r="M8" s="41"/>
      <c r="N8" s="41"/>
      <c r="O8" s="41"/>
      <c r="P8" s="41"/>
      <c r="Q8" s="41"/>
      <c r="R8" s="41"/>
      <c r="S8" s="41"/>
      <c r="T8" s="41"/>
      <c r="U8" s="41"/>
      <c r="V8" s="41"/>
      <c r="W8" s="41"/>
      <c r="X8" s="41"/>
      <c r="Y8" s="41"/>
      <c r="Z8" s="41"/>
    </row>
    <row r="9">
      <c r="A9" s="69">
        <v>17.0</v>
      </c>
      <c r="B9" s="44" t="s">
        <v>77</v>
      </c>
      <c r="C9" s="66">
        <v>3000.0</v>
      </c>
      <c r="D9" s="67">
        <v>3000.0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72482.0</v>
      </c>
      <c r="D10" s="67">
        <v>15853.0</v>
      </c>
      <c r="E10" s="67">
        <v>0.0</v>
      </c>
      <c r="F10" s="67">
        <v>32029.0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206335.0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121694.0</v>
      </c>
      <c r="D12" s="67">
        <v>10141.0</v>
      </c>
      <c r="E12" s="67">
        <v>0.0</v>
      </c>
      <c r="F12" s="67">
        <v>111553.0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46525.0</v>
      </c>
      <c r="D13" s="67">
        <v>8797.0</v>
      </c>
      <c r="E13" s="67">
        <v>0.0</v>
      </c>
      <c r="F13" s="67">
        <v>37728.0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7460.0</v>
      </c>
      <c r="D14" s="67">
        <v>620.0</v>
      </c>
      <c r="E14" s="67">
        <v>0.0</v>
      </c>
      <c r="F14" s="67">
        <v>6840.0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239860.0</v>
      </c>
      <c r="D15" s="67">
        <v>22622.0</v>
      </c>
      <c r="E15" s="67">
        <v>0.0</v>
      </c>
      <c r="F15" s="67">
        <v>217238.0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3156386</v>
      </c>
      <c r="D16" s="70">
        <f t="shared" si="1"/>
        <v>613155</v>
      </c>
      <c r="E16" s="70">
        <f t="shared" si="1"/>
        <v>0</v>
      </c>
      <c r="F16" s="70">
        <f t="shared" si="1"/>
        <v>2312296</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7017385.0</v>
      </c>
      <c r="D17" s="66">
        <v>0.0</v>
      </c>
      <c r="E17" s="67">
        <v>0.0</v>
      </c>
      <c r="F17" s="67">
        <v>7017385.0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10173771</v>
      </c>
      <c r="D18" s="75">
        <f t="shared" si="2"/>
        <v>613155</v>
      </c>
      <c r="E18" s="75">
        <f t="shared" si="2"/>
        <v>0</v>
      </c>
      <c r="F18" s="75">
        <f t="shared" si="2"/>
        <v>9329681</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FOELLINGER FOUNDATION</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495113.0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2951633.0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828.0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2.3912831E7</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1.55608558E8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1.8264639E7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301959.0</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8871462.0</v>
      </c>
      <c r="E21" s="81">
        <v>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2750298.0</v>
      </c>
      <c r="E22" s="83">
        <f>D21-D22</f>
        <v>6121164</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0.0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207656725</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0.0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0.0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0</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2.07656725E8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207656725</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207656725</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