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<sst xmlns="http://schemas.openxmlformats.org/spreadsheetml/2006/main" count="872" uniqueCount="254">
  <si>
    <t>FAMILY CENTERS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</si>
  <si>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</si>
  <si>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</si>
  <si>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</si>
  <si>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</si>
  <si>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</si>
  <si>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</si>
  <si>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</si>
  <si>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</si>
  <si>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</si>
  <si>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</si>
  <si>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</si>
  <si>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</si>
  <si>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</si>
  <si>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</si>
  <si>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</si>
  <si>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</si>
  <si>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</si>
  <si>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</si>
  <si>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</si>
  <si>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</si>
  <si>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</si>
  <si>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</si>
  <si>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</si>
  <si>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</si>
  <si>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</si>
  <si>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</si>
  <si>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</si>
  <si>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</si>
  <si>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</si>
  <si>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</si>
  <si>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</si>
  <si>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</si>
  <si>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</si>
  <si>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</si>
  <si>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</si>
  <si>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</si>
  <si>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</si>
  <si>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</si>
  <si>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</si>
  <si>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</si>
  <si>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</si>
  <si>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</si>
  <si>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</si>
  <si>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</si>
  <si>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</si>
  <si>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</si>
  <si>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</si>
  <si>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</si>
  <si>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</si>
  <si>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</si>
  <si>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</si>
  <si>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</si>
  <si>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</si>
  <si>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</si>
  <si>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</si>
  <si>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</si>
  <si>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</si>
  <si>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</si>
  <si>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</si>
  <si>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</si>
  <si>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</si>
  <si>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</si>
  <si>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</si>
  <si>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PROGRAM SERVICE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</si>
  <si>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</si>
  <si>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</si>
  <si>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</si>
  <si>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</si>
  <si>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</si>
  <si>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</si>
  <si>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</si>
  <si>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</si>
  <si>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</si>
  <si>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</si>
  <si>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</si>
  <si>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</si>
  <si>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</si>
  <si>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</si>
  <si>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</si>
  <si>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</si>
  <si>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</si>
  <si>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</si>
  <si>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</si>
  <si>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</si>
  <si>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</si>
  <si>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</si>
  <si>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</si>
  <si>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</si>
  <si>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</si>
  <si>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</si>
  <si>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</si>
  <si>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</si>
  <si>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</si>
  <si>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</si>
  <si>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</si>
  <si>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</si>
  <si>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</si>
  <si>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</si>
  <si>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</si>
  <si>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</si>
  <si>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</si>
  <si>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</si>
  <si>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</si>
  <si>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</si>
  <si>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</si>
  <si>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</si>
  <si>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</si>
  <si>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</si>
  <si>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</si>
  <si>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</si>
  <si>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</si>
  <si>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</si>
  <si>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</si>
  <si>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</si>
  <si>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</si>
  <si>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</si>
  <si>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</si>
  <si>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</si>
  <si>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</si>
  <si>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</si>
  <si>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</si>
  <si>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</si>
  <si>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</si>
  <si>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</si>
  <si>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</si>
  <si>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</si>
  <si>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</si>
  <si>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</si>
  <si>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</si>
  <si>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</si>
  <si>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</si>
  <si>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</si>
  <si>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</si>
  <si>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</si>
  <si>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CONTRACT SERVICE FEES</t>
  </si>
  <si>
    <t xml:space="preserve">CLIENT ASSISTANCE </t>
  </si>
  <si>
    <t xml:space="preserve">PROFESSIONAL DEVELOPMEN </t>
  </si>
  <si>
    <t xml:space="preserve"> PROV FOR DOUBTFUL ACCTS </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</si>
  <si>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</si>
  <si>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</si>
  <si>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</si>
  <si>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</si>
  <si>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</si>
  <si>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</si>
  <si>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</si>
  <si>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</si>
  <si>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</si>
  <si>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</si>
  <si>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</si>
  <si>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</si>
  <si>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</si>
  <si>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</si>
  <si>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</si>
  <si>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</si>
  <si>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</si>
  <si>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</si>
  <si>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</si>
  <si>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</si>
  <si>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</si>
  <si>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</si>
  <si>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</si>
  <si>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</si>
  <si>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</si>
  <si>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</si>
  <si>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</si>
  <si>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</si>
  <si>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</si>
  <si>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</si>
  <si>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</si>
  <si>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</si>
  <si>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</si>
  <si>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</si>
  <si>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</si>
  <si>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</si>
  <si>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</si>
  <si>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</si>
  <si>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</si>
  <si>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</si>
  <si>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</si>
  <si>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</si>
  <si>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</si>
  <si>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</si>
  <si>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</si>
  <si>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</si>
  <si>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</si>
  <si>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</si>
  <si>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</si>
  <si>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</si>
  <si>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</si>
  <si>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</si>
  <si>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</si>
  <si>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</si>
  <si>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</si>
  <si>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</si>
  <si>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</si>
  <si>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</si>
  <si>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</si>
  <si>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</si>
  <si>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</si>
  <si>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</si>
  <si>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</si>
  <si>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</si>
  <si>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</si>
  <si>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</si>
  <si>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</si>
  <si>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</si>
  <si>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</si>
  <si>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</si>
  <si>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</si>
  <si>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</si>
  <si>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</si>
  <si>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</si>
  <si>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</si>
  <si>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</si>
  <si>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</si>
  <si>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</si>
  <si>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</si>
  <si>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</si>
  <si>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</si>
  <si>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</si>
  <si>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</si>
  <si>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</si>
  <si>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</si>
  <si>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</si>
  <si>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</si>
  <si>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</si>
  <si>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</si>
  <si>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</si>
  <si>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</si>
  <si>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</si>
  <si>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</si>
  <si>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</si>
  <si>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</si>
  <si>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</si>
  <si>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</si>
  <si>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</si>
  <si>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</si>
  <si>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</si>
  <si>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</si>
  <si>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OTHER INCOME </t>
  </si>
  <si>
    <t xml:space="preserve">CONTRACT SERVICE FEES </t>
  </si>
  <si>
    <t xml:space="preserve">PROV FOR DOUBTFUL ACCTS </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</si>
  <si>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</si>
  <si>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</si>
  <si>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CLIENT ASSISTANCE</t>
  </si>
  <si>
    <t>PROFESSIONAL DEVELOPMEN</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</si>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</sst>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FAMILY CENTERS</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2022'!C40</f>
        <v>21800659</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2022'!C31</f>
        <v>389683</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21410976</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1784248</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2022'!E2+'Balance Sheet 2022'!E3</f>
        <v>1237298</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0.6934562908</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2022'!E30</f>
        <v>9998528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2022'!C40</f>
        <v>21800659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1816721.583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5.50361051</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2022'!E13:E15)</f>
        <v>11854077</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2022'!C40</f>
        <v>21800659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1816721.583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6.524982754</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7.218439045</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2022'!E2:E7,'Revenues 2022'!F10:F15)</f>
        <v>8996271</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2022'!F44</f>
        <v>21952152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0.4098127145</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2022'!C7:C9)</f>
        <v>13637403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2022'!C10:C12)</f>
        <v>2388516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16025919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2022'!C40</f>
        <v>21800659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0.7351116771</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2022'!C10:C11)</f>
        <v>1415676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2022'!C7:C9)</f>
        <v>13637403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0.1038083277</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243</v>
      </c>
      <c r="D41" s="75">
        <f>'Expenses 2022'!D40</f>
        <v>18719182</v>
      </c>
      <c r="E41" s="165">
        <f t="shared" ref="E41:E44" si="1">D41/$D$44</f>
        <v>0.8586521169</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2022'!E40</f>
        <v>2337326</v>
      </c>
      <c r="E42" s="165">
        <f t="shared" si="1"/>
        <v>0.107213548</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2022'!F40</f>
        <v>744151</v>
      </c>
      <c r="E43" s="165">
        <f t="shared" si="1"/>
        <v>0.03413433511</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21800659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2022'!F9</f>
        <v>15056293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2022'!F40</f>
        <v>744151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D47/D48</f>
        <v>20.23284656</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2022'!E2:E10)</f>
        <v>4150076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2022'!E19:E22)</f>
        <v>931207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4.456663234</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2022'!E25:E26)</f>
        <v>6734</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2022'!E18</f>
        <v>20423313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0.0003297212357</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FAMILY CENTERS</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1183602.0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1.0456453E7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4482021.0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1484715.0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16122076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8541754.0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8541754</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392269.0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244</v>
      </c>
      <c r="D26" s="50">
        <v>3421224.0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3434133.0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-12909</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-12909</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169155.0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208056.0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-38901</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9991.0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9991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25014280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FAMILY CENTERS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503418</v>
      </c>
      <c r="D7" s="99">
        <v>447153.0</v>
      </c>
      <c r="E7" s="99">
        <v>39265.0</v>
      </c>
      <c r="F7" s="99">
        <v>17000.0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13858293</v>
      </c>
      <c r="D9" s="99">
        <v>1.2309395E7</v>
      </c>
      <c r="E9" s="99">
        <v>1080916.0</v>
      </c>
      <c r="F9" s="99">
        <v>467982.0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550780</v>
      </c>
      <c r="D10" s="99">
        <v>489221.0</v>
      </c>
      <c r="E10" s="99">
        <v>42960.0</v>
      </c>
      <c r="F10" s="99">
        <v>18599.0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1151100</v>
      </c>
      <c r="D11" s="99">
        <v>1022445.0</v>
      </c>
      <c r="E11" s="99">
        <v>89783.0</v>
      </c>
      <c r="F11" s="99">
        <v>38872.0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1104472</v>
      </c>
      <c r="D12" s="99">
        <v>981030.0</v>
      </c>
      <c r="E12" s="99">
        <v>86145.0</v>
      </c>
      <c r="F12" s="99">
        <v>37297.0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17692</v>
      </c>
      <c r="D19" s="99">
        <v>0.0</v>
      </c>
      <c r="E19" s="99">
        <v>17692.0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618326</v>
      </c>
      <c r="D20" s="99">
        <v>256415.0</v>
      </c>
      <c r="E20" s="99">
        <v>346799.0</v>
      </c>
      <c r="F20" s="99">
        <v>15112.0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146448</v>
      </c>
      <c r="D21" s="99">
        <v>73798.0</v>
      </c>
      <c r="E21" s="99">
        <v>57034.0</v>
      </c>
      <c r="F21" s="99">
        <v>15616.0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678296</v>
      </c>
      <c r="D22" s="99">
        <v>622693.0</v>
      </c>
      <c r="E22" s="99">
        <v>54823.0</v>
      </c>
      <c r="F22" s="99">
        <v>780.0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413236</v>
      </c>
      <c r="D23" s="99">
        <v>177947.0</v>
      </c>
      <c r="E23" s="99">
        <v>214823.0</v>
      </c>
      <c r="F23" s="99">
        <v>20466.0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540491</v>
      </c>
      <c r="D25" s="99">
        <v>464920.0</v>
      </c>
      <c r="E25" s="99">
        <v>55084.0</v>
      </c>
      <c r="F25" s="99">
        <v>20487.0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59367</v>
      </c>
      <c r="D26" s="99">
        <v>44083.0</v>
      </c>
      <c r="E26" s="99">
        <v>15181.0</v>
      </c>
      <c r="F26" s="99">
        <v>103.0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60357</v>
      </c>
      <c r="D29" s="99">
        <v>25.0</v>
      </c>
      <c r="E29" s="99">
        <v>60307.0</v>
      </c>
      <c r="F29" s="99">
        <v>25.0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453401</v>
      </c>
      <c r="D31" s="99">
        <v>391702.0</v>
      </c>
      <c r="E31" s="99">
        <v>47957.0</v>
      </c>
      <c r="F31" s="99">
        <v>13742.0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212596</v>
      </c>
      <c r="D32" s="99">
        <v>190584.0</v>
      </c>
      <c r="E32" s="99">
        <v>15315.0</v>
      </c>
      <c r="F32" s="99">
        <v>6697.0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241</v>
      </c>
      <c r="C34" s="98">
        <f t="shared" si="1"/>
        <v>1271523</v>
      </c>
      <c r="D34" s="99">
        <v>1261657.0</v>
      </c>
      <c r="E34" s="99">
        <v>9866.0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245</v>
      </c>
      <c r="C35" s="98">
        <f t="shared" si="1"/>
        <v>297646</v>
      </c>
      <c r="D35" s="99">
        <v>293146.0</v>
      </c>
      <c r="E35" s="99">
        <v>4500.0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246</v>
      </c>
      <c r="C36" s="98">
        <f t="shared" si="1"/>
        <v>189889</v>
      </c>
      <c r="D36" s="99">
        <v>145511.0</v>
      </c>
      <c r="E36" s="99">
        <v>41429.0</v>
      </c>
      <c r="F36" s="99">
        <v>2949.0</v>
      </c>
      <c r="G36" s="43"/>
      <c r="H36" s="43"/>
      <c r="I36" s="43"/>
      <c r="J36" s="43"/>
      <c r="K36" s="43"/>
      <c r="L36" s="43"/>
      <c r="M36" s="43"/>
      <c r="N36" s="43"/>
      <c r="O36" s="43"/>
      <c r="P36" s="43"/>
      <c r="Q36" s="43"/>
      <c r="R36" s="43"/>
      <c r="S36" s="43"/>
      <c r="T36" s="43"/>
      <c r="U36" s="43"/>
      <c r="V36" s="43"/>
      <c r="W36" s="43"/>
      <c r="X36" s="43"/>
      <c r="Y36" s="43"/>
      <c r="Z36" s="43"/>
    </row>
    <row r="37">
      <c r="A37" s="45" t="s">
        <v>52</v>
      </c>
      <c r="B37" s="60" t="s">
        <v>242</v>
      </c>
      <c r="C37" s="98">
        <f t="shared" si="1"/>
        <v>118257</v>
      </c>
      <c r="D37" s="99">
        <v>118257.0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659457</v>
      </c>
      <c r="D38" s="99">
        <v>383283.0</v>
      </c>
      <c r="E38" s="99">
        <v>186053.0</v>
      </c>
      <c r="F38" s="99">
        <v>90121.0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22905045</v>
      </c>
      <c r="D40" s="104">
        <f t="shared" si="2"/>
        <v>19673265</v>
      </c>
      <c r="E40" s="104">
        <f t="shared" si="2"/>
        <v>2465932</v>
      </c>
      <c r="F40" s="104">
        <f t="shared" si="2"/>
        <v>765848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FAMILY CENTERS</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44618.0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2251943.0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1554903.0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674808.0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631000.0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349907.0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1.283528E7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5945046.0</v>
      </c>
      <c r="E12" s="109">
        <f>D11-D12</f>
        <v>6890234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3880474.0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6648826.0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230458.0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23157171</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1306920.0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30950.0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342.0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409161.0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1747373</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1.349066E7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7919138.0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21409798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23157171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FAMILY CENTERS</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2023'!C40</f>
        <v>22905045</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2023'!C31</f>
        <v>453401</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22451644</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1870970.333</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2023'!E2+'Balance Sheet 2023'!E3</f>
        <v>2296561</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1.227470559</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2023'!E30</f>
        <v>13490660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2023'!C40</f>
        <v>22905045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1908753.75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7.067784412</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2023'!E13:E15)</f>
        <v>10529300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2023'!C40</f>
        <v>22905045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1908753.75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5.516321841</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6.743792399</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2023'!E2:E7,'Revenues 2023'!F10:F15)</f>
        <v>10456453</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2023'!F44</f>
        <v>25014280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0.4180193473</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2023'!C7:C9)</f>
        <v>14361711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2023'!C10:C12)</f>
        <v>2806352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17168063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2023'!C40</f>
        <v>22905045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0.7495319481</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2023'!C10:C11)</f>
        <v>1701880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2023'!C7:C9)</f>
        <v>14361711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0.1185012009</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247</v>
      </c>
      <c r="D41" s="75">
        <f>'Expenses 2023'!D40</f>
        <v>19673265</v>
      </c>
      <c r="E41" s="165">
        <f t="shared" ref="E41:E44" si="1">D41/$D$44</f>
        <v>0.8589053198</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2023'!E40</f>
        <v>2465932</v>
      </c>
      <c r="E42" s="165">
        <f t="shared" si="1"/>
        <v>0.1076589022</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2023'!F40</f>
        <v>765848</v>
      </c>
      <c r="E43" s="165">
        <f t="shared" si="1"/>
        <v>0.03343577801</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22905045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2023'!F9</f>
        <v>16122076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2023'!F40</f>
        <v>765848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D47/D48</f>
        <v>21.05127388</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2023'!E2:E10)</f>
        <v>5507179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2023'!E19:E22)</f>
        <v>1337870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4.116378273</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2023'!E25:E26)</f>
        <v>342</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2023'!E18</f>
        <v>23157171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0.00001476864337</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FAMILY CENTERS</v>
      </c>
      <c r="B1" s="2" t="s">
        <v>248</v>
      </c>
      <c r="C1" s="139"/>
      <c r="D1" s="139"/>
      <c r="E1" s="139"/>
      <c r="F1" s="140"/>
      <c r="G1" s="140"/>
      <c r="H1" s="140"/>
      <c r="I1" s="43"/>
      <c r="J1" s="43"/>
      <c r="K1" s="43"/>
      <c r="L1" s="43"/>
      <c r="M1" s="43"/>
      <c r="N1" s="43"/>
      <c r="O1" s="43"/>
      <c r="P1" s="43"/>
      <c r="Q1" s="43"/>
      <c r="R1" s="43"/>
      <c r="S1" s="43"/>
      <c r="T1" s="43"/>
      <c r="U1" s="43"/>
      <c r="V1" s="43"/>
      <c r="W1" s="43"/>
      <c r="X1" s="43"/>
      <c r="Y1" s="43"/>
    </row>
    <row r="2">
      <c r="A2" s="141" t="s">
        <v>182</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183</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249</v>
      </c>
      <c r="E4" s="45" t="s">
        <v>250</v>
      </c>
      <c r="F4" s="45" t="s">
        <v>251</v>
      </c>
      <c r="G4" s="59" t="s">
        <v>252</v>
      </c>
      <c r="H4" s="59"/>
      <c r="I4" s="43"/>
      <c r="J4" s="43"/>
      <c r="K4" s="43"/>
      <c r="L4" s="43"/>
      <c r="M4" s="43"/>
      <c r="N4" s="43"/>
      <c r="O4" s="43"/>
      <c r="P4" s="43"/>
      <c r="Q4" s="43"/>
      <c r="R4" s="43"/>
      <c r="S4" s="43"/>
      <c r="T4" s="43"/>
      <c r="U4" s="43"/>
      <c r="V4" s="43"/>
      <c r="W4" s="43"/>
      <c r="X4" s="43"/>
      <c r="Y4" s="43"/>
    </row>
    <row r="5">
      <c r="A5" s="139"/>
      <c r="B5" s="49"/>
      <c r="C5" s="148" t="s">
        <v>182</v>
      </c>
      <c r="D5" s="177">
        <f>'Ratios 2021'!D8</f>
        <v>1.473717841</v>
      </c>
      <c r="E5" s="177">
        <f>'Ratios 2022'!D8</f>
        <v>0.6934562908</v>
      </c>
      <c r="F5" s="177">
        <f>'Ratios 2023'!D8</f>
        <v>1.227470559</v>
      </c>
      <c r="G5" s="177">
        <f>average(D5:F5)</f>
        <v>1.13154823</v>
      </c>
      <c r="H5" s="150" t="s">
        <v>189</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190</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191</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249</v>
      </c>
      <c r="E9" s="45" t="s">
        <v>250</v>
      </c>
      <c r="F9" s="45" t="s">
        <v>251</v>
      </c>
      <c r="G9" s="59" t="s">
        <v>252</v>
      </c>
      <c r="H9" s="59"/>
      <c r="I9" s="43"/>
      <c r="J9" s="43"/>
      <c r="K9" s="43"/>
      <c r="L9" s="43"/>
      <c r="M9" s="43"/>
      <c r="N9" s="43"/>
      <c r="O9" s="43"/>
      <c r="P9" s="43"/>
      <c r="Q9" s="43"/>
      <c r="R9" s="43"/>
      <c r="S9" s="43"/>
      <c r="T9" s="43"/>
      <c r="U9" s="43"/>
      <c r="V9" s="43"/>
      <c r="W9" s="43"/>
      <c r="X9" s="43"/>
      <c r="Y9" s="43"/>
    </row>
    <row r="10">
      <c r="A10" s="139"/>
      <c r="B10" s="49"/>
      <c r="C10" s="148" t="s">
        <v>190</v>
      </c>
      <c r="D10" s="149">
        <f>'Ratios 2021'!D14</f>
        <v>5.799994916</v>
      </c>
      <c r="E10" s="149">
        <f>'Ratios 2022'!D14</f>
        <v>5.50361051</v>
      </c>
      <c r="F10" s="149">
        <f>'Ratios 2023'!D14</f>
        <v>7.067784412</v>
      </c>
      <c r="G10" s="177">
        <f>average(D10:F10)</f>
        <v>6.123796613</v>
      </c>
      <c r="H10" s="150" t="s">
        <v>189</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195</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196</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249</v>
      </c>
      <c r="E14" s="45" t="s">
        <v>250</v>
      </c>
      <c r="F14" s="45" t="s">
        <v>251</v>
      </c>
      <c r="G14" s="59" t="s">
        <v>252</v>
      </c>
      <c r="H14" s="59"/>
      <c r="I14" s="43"/>
      <c r="J14" s="43"/>
      <c r="K14" s="43"/>
      <c r="L14" s="43"/>
      <c r="M14" s="43"/>
      <c r="N14" s="43"/>
      <c r="O14" s="43"/>
      <c r="P14" s="43"/>
      <c r="Q14" s="43"/>
      <c r="R14" s="43"/>
      <c r="S14" s="43"/>
      <c r="T14" s="43"/>
      <c r="U14" s="43"/>
      <c r="V14" s="43"/>
      <c r="W14" s="43"/>
      <c r="X14" s="43"/>
      <c r="Y14" s="43"/>
    </row>
    <row r="15">
      <c r="A15" s="139"/>
      <c r="B15" s="49"/>
      <c r="C15" s="148" t="s">
        <v>198</v>
      </c>
      <c r="D15" s="180">
        <f>'Ratios 2021'!D20</f>
        <v>5.969019257</v>
      </c>
      <c r="E15" s="180">
        <f>'Ratios 2022'!D20</f>
        <v>6.524982754</v>
      </c>
      <c r="F15" s="180">
        <f>'Ratios 2023'!D20</f>
        <v>5.516321841</v>
      </c>
      <c r="G15" s="177">
        <f>average(D15:F15)</f>
        <v>6.003441284</v>
      </c>
      <c r="H15" s="150" t="s">
        <v>189</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200</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201</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249</v>
      </c>
      <c r="E19" s="45" t="s">
        <v>250</v>
      </c>
      <c r="F19" s="45" t="s">
        <v>251</v>
      </c>
      <c r="G19" s="59" t="s">
        <v>252</v>
      </c>
      <c r="H19" s="59"/>
      <c r="I19" s="43"/>
      <c r="J19" s="43"/>
      <c r="K19" s="43"/>
      <c r="L19" s="43"/>
      <c r="M19" s="43"/>
      <c r="N19" s="43"/>
      <c r="O19" s="43"/>
      <c r="P19" s="43"/>
      <c r="Q19" s="43"/>
      <c r="R19" s="43"/>
      <c r="S19" s="43"/>
      <c r="T19" s="43"/>
      <c r="U19" s="43"/>
      <c r="V19" s="43"/>
      <c r="W19" s="43"/>
      <c r="X19" s="43"/>
      <c r="Y19" s="43"/>
    </row>
    <row r="20">
      <c r="A20" s="139"/>
      <c r="B20" s="49"/>
      <c r="C20" s="148" t="s">
        <v>200</v>
      </c>
      <c r="D20" s="163">
        <f>'Ratios 2021'!D26</f>
        <v>0.3881417343</v>
      </c>
      <c r="E20" s="163">
        <f>'Ratios 2022'!D26</f>
        <v>0.4098127145</v>
      </c>
      <c r="F20" s="163">
        <f>'Ratios 2023'!D26</f>
        <v>0.4180193473</v>
      </c>
      <c r="G20" s="181">
        <f>average(D20:F20)</f>
        <v>0.4053245987</v>
      </c>
      <c r="H20" s="150" t="s">
        <v>204</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205</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206</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249</v>
      </c>
      <c r="E24" s="45" t="s">
        <v>250</v>
      </c>
      <c r="F24" s="45" t="s">
        <v>251</v>
      </c>
      <c r="G24" s="59" t="s">
        <v>252</v>
      </c>
      <c r="H24" s="59"/>
      <c r="I24" s="43"/>
      <c r="J24" s="43"/>
      <c r="K24" s="43"/>
      <c r="L24" s="43"/>
      <c r="M24" s="43"/>
      <c r="N24" s="43"/>
      <c r="O24" s="43"/>
      <c r="P24" s="43"/>
      <c r="Q24" s="43"/>
      <c r="R24" s="43"/>
      <c r="S24" s="43"/>
      <c r="T24" s="43"/>
      <c r="U24" s="43"/>
      <c r="V24" s="43"/>
      <c r="W24" s="43"/>
      <c r="X24" s="43"/>
      <c r="Y24" s="43"/>
    </row>
    <row r="25">
      <c r="A25" s="139"/>
      <c r="B25" s="49"/>
      <c r="C25" s="148" t="s">
        <v>210</v>
      </c>
      <c r="D25" s="163">
        <f>'Ratios 2021'!D33</f>
        <v>0.7026904241</v>
      </c>
      <c r="E25" s="163">
        <f>'Ratios 2022'!D33</f>
        <v>0.7351116771</v>
      </c>
      <c r="F25" s="163">
        <f>'Ratios 2023'!D33</f>
        <v>0.7495319481</v>
      </c>
      <c r="G25" s="181">
        <f>average(D25:F25)</f>
        <v>0.7291113498</v>
      </c>
      <c r="H25" s="150" t="s">
        <v>211</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212</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213</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249</v>
      </c>
      <c r="E29" s="45" t="s">
        <v>250</v>
      </c>
      <c r="F29" s="45" t="s">
        <v>251</v>
      </c>
      <c r="G29" s="59" t="s">
        <v>252</v>
      </c>
      <c r="H29" s="59"/>
      <c r="I29" s="43"/>
      <c r="J29" s="43"/>
      <c r="K29" s="43"/>
      <c r="L29" s="43"/>
      <c r="M29" s="43"/>
      <c r="N29" s="43"/>
      <c r="O29" s="43"/>
      <c r="P29" s="43"/>
      <c r="Q29" s="43"/>
      <c r="R29" s="43"/>
      <c r="S29" s="43"/>
      <c r="T29" s="43"/>
      <c r="U29" s="43"/>
      <c r="V29" s="43"/>
      <c r="W29" s="43"/>
      <c r="X29" s="43"/>
      <c r="Y29" s="43"/>
    </row>
    <row r="30">
      <c r="A30" s="139"/>
      <c r="B30" s="49"/>
      <c r="C30" s="148" t="s">
        <v>212</v>
      </c>
      <c r="D30" s="163">
        <f>'Ratios 2021'!D38</f>
        <v>0.1046093335</v>
      </c>
      <c r="E30" s="163">
        <f>'Ratios 2022'!D38</f>
        <v>0.1038083277</v>
      </c>
      <c r="F30" s="163">
        <f>'Ratios 2023'!D38</f>
        <v>0.1185012009</v>
      </c>
      <c r="G30" s="181">
        <f>average(D30:F30)</f>
        <v>0.108972954</v>
      </c>
      <c r="H30" s="150" t="s">
        <v>215</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216</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217</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249</v>
      </c>
      <c r="E34" s="45" t="s">
        <v>250</v>
      </c>
      <c r="F34" s="45" t="s">
        <v>251</v>
      </c>
      <c r="G34" s="59" t="s">
        <v>252</v>
      </c>
      <c r="H34" s="59"/>
      <c r="I34" s="43"/>
      <c r="J34" s="43"/>
      <c r="K34" s="43"/>
      <c r="L34" s="43"/>
      <c r="M34" s="43"/>
      <c r="N34" s="43"/>
      <c r="O34" s="43"/>
      <c r="P34" s="43"/>
      <c r="Q34" s="43"/>
      <c r="R34" s="43"/>
      <c r="S34" s="43"/>
      <c r="T34" s="43"/>
      <c r="U34" s="43"/>
      <c r="V34" s="43"/>
      <c r="W34" s="43"/>
      <c r="X34" s="43"/>
      <c r="Y34" s="43"/>
    </row>
    <row r="35">
      <c r="A35" s="139"/>
      <c r="B35" s="49"/>
      <c r="C35" s="148" t="s">
        <v>253</v>
      </c>
      <c r="D35" s="163">
        <f>'Ratios 2021'!E41</f>
        <v>0.8496528598</v>
      </c>
      <c r="E35" s="163">
        <f>'Ratios 2022'!E41</f>
        <v>0.8586521169</v>
      </c>
      <c r="F35" s="163">
        <f>'Ratios 2023'!E41</f>
        <v>0.8589053198</v>
      </c>
      <c r="G35" s="181">
        <f t="shared" ref="G35:G37" si="1">average(D35:F35)</f>
        <v>0.8557367655</v>
      </c>
      <c r="H35" s="181"/>
      <c r="I35" s="43"/>
      <c r="J35" s="43"/>
      <c r="K35" s="43"/>
      <c r="L35" s="43"/>
      <c r="M35" s="43"/>
      <c r="N35" s="43"/>
      <c r="O35" s="43"/>
      <c r="P35" s="43"/>
      <c r="Q35" s="43"/>
      <c r="R35" s="43"/>
      <c r="S35" s="43"/>
      <c r="T35" s="43"/>
      <c r="U35" s="43"/>
      <c r="V35" s="43"/>
      <c r="W35" s="43"/>
      <c r="X35" s="43"/>
      <c r="Y35" s="43"/>
    </row>
    <row r="36">
      <c r="A36" s="139"/>
      <c r="B36" s="52"/>
      <c r="C36" s="148" t="s">
        <v>219</v>
      </c>
      <c r="D36" s="163">
        <f>'Ratios 2021'!E42</f>
        <v>0.1151032459</v>
      </c>
      <c r="E36" s="163">
        <f>'Ratios 2022'!E42</f>
        <v>0.107213548</v>
      </c>
      <c r="F36" s="163">
        <f>'Ratios 2023'!E42</f>
        <v>0.1076589022</v>
      </c>
      <c r="G36" s="181">
        <f t="shared" si="1"/>
        <v>0.1099918987</v>
      </c>
      <c r="H36" s="181"/>
      <c r="I36" s="43"/>
      <c r="J36" s="43"/>
      <c r="K36" s="43"/>
      <c r="L36" s="43"/>
      <c r="M36" s="43"/>
      <c r="N36" s="43"/>
      <c r="O36" s="43"/>
      <c r="P36" s="43"/>
      <c r="Q36" s="43"/>
      <c r="R36" s="43"/>
      <c r="S36" s="43"/>
      <c r="T36" s="43"/>
      <c r="U36" s="43"/>
      <c r="V36" s="43"/>
      <c r="W36" s="43"/>
      <c r="X36" s="43"/>
      <c r="Y36" s="43"/>
    </row>
    <row r="37">
      <c r="A37" s="139"/>
      <c r="B37" s="182"/>
      <c r="C37" s="148" t="s">
        <v>220</v>
      </c>
      <c r="D37" s="163">
        <f>'Ratios 2021'!E43</f>
        <v>0.03524389427</v>
      </c>
      <c r="E37" s="163">
        <f>'Ratios 2022'!E43</f>
        <v>0.03413433511</v>
      </c>
      <c r="F37" s="163">
        <f>'Ratios 2023'!E43</f>
        <v>0.03343577801</v>
      </c>
      <c r="G37" s="181">
        <f t="shared" si="1"/>
        <v>0.0342713358</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221</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222</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249</v>
      </c>
      <c r="E41" s="45" t="s">
        <v>250</v>
      </c>
      <c r="F41" s="45" t="s">
        <v>251</v>
      </c>
      <c r="G41" s="59" t="s">
        <v>252</v>
      </c>
      <c r="H41" s="59"/>
      <c r="I41" s="43"/>
      <c r="J41" s="43"/>
      <c r="K41" s="43"/>
      <c r="L41" s="43"/>
      <c r="M41" s="43"/>
      <c r="N41" s="43"/>
      <c r="O41" s="43"/>
      <c r="P41" s="43"/>
      <c r="Q41" s="43"/>
      <c r="R41" s="43"/>
      <c r="S41" s="43"/>
      <c r="T41" s="43"/>
      <c r="U41" s="43"/>
      <c r="V41" s="43"/>
      <c r="W41" s="43"/>
      <c r="X41" s="43"/>
      <c r="Y41" s="43"/>
    </row>
    <row r="42">
      <c r="A42" s="139"/>
      <c r="B42" s="49"/>
      <c r="C42" s="148" t="s">
        <v>225</v>
      </c>
      <c r="D42" s="166">
        <f>'Ratios 2021'!D49</f>
        <v>21.18496149</v>
      </c>
      <c r="E42" s="166">
        <f>'Ratios 2022'!D49</f>
        <v>20.23284656</v>
      </c>
      <c r="F42" s="166">
        <f>'Ratios 2023'!D49</f>
        <v>21.05127388</v>
      </c>
      <c r="G42" s="183">
        <f>average(D42:F42)</f>
        <v>20.82302731</v>
      </c>
      <c r="H42" s="150" t="s">
        <v>226</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227</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228</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249</v>
      </c>
      <c r="E46" s="45" t="s">
        <v>250</v>
      </c>
      <c r="F46" s="45" t="s">
        <v>251</v>
      </c>
      <c r="G46" s="59" t="s">
        <v>252</v>
      </c>
      <c r="H46" s="59"/>
      <c r="I46" s="43"/>
      <c r="J46" s="43"/>
      <c r="K46" s="43"/>
      <c r="L46" s="43"/>
      <c r="M46" s="43"/>
      <c r="N46" s="43"/>
      <c r="O46" s="43"/>
      <c r="P46" s="43"/>
      <c r="Q46" s="43"/>
      <c r="R46" s="43"/>
      <c r="S46" s="43"/>
      <c r="T46" s="43"/>
      <c r="U46" s="43"/>
      <c r="V46" s="43"/>
      <c r="W46" s="43"/>
      <c r="X46" s="43"/>
      <c r="Y46" s="43"/>
    </row>
    <row r="47">
      <c r="A47" s="139"/>
      <c r="B47" s="49"/>
      <c r="C47" s="148" t="s">
        <v>231</v>
      </c>
      <c r="D47" s="149">
        <f>'Ratios 2021'!D54</f>
        <v>4.997389937</v>
      </c>
      <c r="E47" s="149">
        <f>'Ratios 2022'!D54</f>
        <v>4.456663234</v>
      </c>
      <c r="F47" s="149">
        <f>'Ratios 2023'!D54</f>
        <v>4.116378273</v>
      </c>
      <c r="G47" s="177">
        <f>average(D47:F47)</f>
        <v>4.523477148</v>
      </c>
      <c r="H47" s="150" t="s">
        <v>232</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233</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234</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249</v>
      </c>
      <c r="E51" s="45" t="s">
        <v>250</v>
      </c>
      <c r="F51" s="45" t="s">
        <v>251</v>
      </c>
      <c r="G51" s="59" t="s">
        <v>252</v>
      </c>
      <c r="H51" s="59"/>
      <c r="I51" s="43"/>
      <c r="J51" s="43"/>
      <c r="K51" s="43"/>
      <c r="L51" s="43"/>
      <c r="M51" s="43"/>
      <c r="N51" s="43"/>
      <c r="O51" s="43"/>
      <c r="P51" s="43"/>
      <c r="Q51" s="43"/>
      <c r="R51" s="43"/>
      <c r="S51" s="43"/>
      <c r="T51" s="43"/>
      <c r="U51" s="43"/>
      <c r="V51" s="43"/>
      <c r="W51" s="43"/>
      <c r="X51" s="43"/>
      <c r="Y51" s="43"/>
    </row>
    <row r="52">
      <c r="A52" s="139"/>
      <c r="B52" s="49"/>
      <c r="C52" s="148" t="s">
        <v>237</v>
      </c>
      <c r="D52" s="184">
        <f>'Ratios 2021'!D59</f>
        <v>0.0007906249914</v>
      </c>
      <c r="E52" s="184">
        <f>'Ratios 2022'!D59</f>
        <v>0.0003297212357</v>
      </c>
      <c r="F52" s="184">
        <f>'Ratios 2023'!D59</f>
        <v>0.00001476864337</v>
      </c>
      <c r="G52" s="185">
        <f>average(D52:F52)</f>
        <v>0.0003783716235</v>
      </c>
      <c r="H52" s="150" t="s">
        <v>238</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FAMILY CENTERS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FAMILY CENTERS</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1955995.0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8363177.0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4777740.0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15096912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5721898.0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5721898</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199165.0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8400.0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8400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8400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1862916.0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1067597.0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795319</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795319</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58751.0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393669.0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-334918</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59933.0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59933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21546709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FAMILY CENTERS</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378858</v>
      </c>
      <c r="D7" s="99">
        <v>172592.0</v>
      </c>
      <c r="E7" s="99">
        <v>92519.0</v>
      </c>
      <c r="F7" s="99">
        <v>113747.0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11640385</v>
      </c>
      <c r="D9" s="99">
        <v>1.054955E7</v>
      </c>
      <c r="E9" s="99">
        <v>760964.0</v>
      </c>
      <c r="F9" s="99">
        <v>329871.0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438365</v>
      </c>
      <c r="D10" s="99">
        <v>391057.0</v>
      </c>
      <c r="E10" s="99">
        <v>31128.0</v>
      </c>
      <c r="F10" s="99">
        <v>16180.0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818960</v>
      </c>
      <c r="D11" s="99">
        <v>730579.0</v>
      </c>
      <c r="E11" s="99">
        <v>58154.0</v>
      </c>
      <c r="F11" s="99">
        <v>30227.0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931682</v>
      </c>
      <c r="D12" s="99">
        <v>831137.0</v>
      </c>
      <c r="E12" s="99">
        <v>66158.0</v>
      </c>
      <c r="F12" s="99">
        <v>34387.0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22135</v>
      </c>
      <c r="D19" s="99">
        <v>0.0</v>
      </c>
      <c r="E19" s="99">
        <v>22135.0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757049</v>
      </c>
      <c r="D20" s="99">
        <v>191323.0</v>
      </c>
      <c r="E20" s="99">
        <v>557011.0</v>
      </c>
      <c r="F20" s="99">
        <v>8715.0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116314</v>
      </c>
      <c r="D21" s="99">
        <v>57124.0</v>
      </c>
      <c r="E21" s="99">
        <v>50743.0</v>
      </c>
      <c r="F21" s="99">
        <v>8447.0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765613</v>
      </c>
      <c r="D22" s="99">
        <v>673983.0</v>
      </c>
      <c r="E22" s="99">
        <v>89651.0</v>
      </c>
      <c r="F22" s="99">
        <v>1979.0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394695</v>
      </c>
      <c r="D23" s="99">
        <v>68925.0</v>
      </c>
      <c r="E23" s="99">
        <v>312188.0</v>
      </c>
      <c r="F23" s="99">
        <v>13582.0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510265</v>
      </c>
      <c r="D25" s="99">
        <v>435462.0</v>
      </c>
      <c r="E25" s="99">
        <v>49788.0</v>
      </c>
      <c r="F25" s="99">
        <v>25015.0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25484</v>
      </c>
      <c r="D26" s="99">
        <v>19231.0</v>
      </c>
      <c r="E26" s="99">
        <v>6130.0</v>
      </c>
      <c r="F26" s="99">
        <v>123.0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356692</v>
      </c>
      <c r="D31" s="99">
        <v>297596.0</v>
      </c>
      <c r="E31" s="99">
        <v>39932.0</v>
      </c>
      <c r="F31" s="99">
        <v>19164.0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195204</v>
      </c>
      <c r="D32" s="99">
        <v>175401.0</v>
      </c>
      <c r="E32" s="99">
        <v>12865.0</v>
      </c>
      <c r="F32" s="99">
        <v>6938.0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1555151</v>
      </c>
      <c r="D34" s="99">
        <v>1555151.0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136</v>
      </c>
      <c r="C35" s="98">
        <f t="shared" si="1"/>
        <v>500246</v>
      </c>
      <c r="D35" s="99">
        <v>497896.0</v>
      </c>
      <c r="E35" s="99">
        <v>2350.0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137</v>
      </c>
      <c r="C36" s="98">
        <f t="shared" si="1"/>
        <v>143192</v>
      </c>
      <c r="D36" s="99">
        <v>105937.0</v>
      </c>
      <c r="E36" s="99">
        <v>26637.0</v>
      </c>
      <c r="F36" s="99">
        <v>10618.0</v>
      </c>
      <c r="G36" s="43"/>
      <c r="H36" s="43"/>
      <c r="I36" s="43"/>
      <c r="J36" s="43"/>
      <c r="K36" s="43"/>
      <c r="L36" s="43"/>
      <c r="M36" s="43"/>
      <c r="N36" s="43"/>
      <c r="O36" s="43"/>
      <c r="P36" s="43"/>
      <c r="Q36" s="43"/>
      <c r="R36" s="43"/>
      <c r="S36" s="43"/>
      <c r="T36" s="43"/>
      <c r="U36" s="43"/>
      <c r="V36" s="43"/>
      <c r="W36" s="43"/>
      <c r="X36" s="43"/>
      <c r="Y36" s="43"/>
      <c r="Z36" s="43"/>
    </row>
    <row r="37">
      <c r="A37" s="45" t="s">
        <v>52</v>
      </c>
      <c r="B37" s="103" t="s">
        <v>138</v>
      </c>
      <c r="C37" s="98">
        <f t="shared" si="1"/>
        <v>52500</v>
      </c>
      <c r="D37" s="99">
        <v>52500.0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616996</v>
      </c>
      <c r="D38" s="99">
        <v>374355.0</v>
      </c>
      <c r="E38" s="99">
        <v>149010.0</v>
      </c>
      <c r="F38" s="99">
        <v>93631.0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20219786</v>
      </c>
      <c r="D40" s="104">
        <f t="shared" si="2"/>
        <v>17179799</v>
      </c>
      <c r="E40" s="104">
        <f t="shared" si="2"/>
        <v>2327363</v>
      </c>
      <c r="F40" s="104">
        <f t="shared" si="2"/>
        <v>712624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FAMILY CENTERS</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2232334.0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207049.0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21100.0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1357342.0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500000.0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275451.0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9054110.0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5122310.0</v>
      </c>
      <c r="E12" s="109">
        <f>D11-D12</f>
        <v>3931800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3982513.0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6075178.0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18582767</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891635.0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27500.0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14692.0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454677.0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1388504</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9772888.0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7421375.0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17194263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18582767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FAMILY CENTERS</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2021'!C40</f>
        <v>20219786</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2021'!C31</f>
        <v>356692</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19863094</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1655257.833</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2021'!E2+'Balance Sheet 2021'!E3</f>
        <v>2439383</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1.473717841</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2021'!E30</f>
        <v>9772888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2021'!C40</f>
        <v>20219786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1684982.167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5.799994916</v>
      </c>
      <c r="E14" s="150" t="s">
        <v>189</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2021'!E13:E15)</f>
        <v>10057691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2021'!C40</f>
        <v>20219786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1684982.167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5.969019257</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7.442737097</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2021'!E2:E7,'Revenues 2021'!F10:F15)</f>
        <v>8363177</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2021'!F44</f>
        <v>21546709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0.3881417343</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2021'!C7:C9)</f>
        <v>12019243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2021'!C10:C12)</f>
        <v>2189007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14208250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2021'!C40</f>
        <v>20219786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0.7026904241</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2021'!C10:C11)</f>
        <v>1257325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2021'!C7:C9)</f>
        <v>12019243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0.1046093335</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218</v>
      </c>
      <c r="D41" s="75">
        <f>'Expenses 2021'!D40</f>
        <v>17179799</v>
      </c>
      <c r="E41" s="165">
        <f t="shared" ref="E41:E44" si="1">D41/$D$44</f>
        <v>0.8496528598</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2021'!E40</f>
        <v>2327363</v>
      </c>
      <c r="E42" s="165">
        <f t="shared" si="1"/>
        <v>0.1151032459</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2021'!F40</f>
        <v>712624</v>
      </c>
      <c r="E43" s="165">
        <f t="shared" si="1"/>
        <v>0.03524389427</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20219786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2021'!F9</f>
        <v>15096912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2021'!F40</f>
        <v>712624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D47/D48</f>
        <v>21.18496149</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2021'!E2:E10)</f>
        <v>4593276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2021'!E19:E22)</f>
        <v>919135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4.997389937</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2021'!E25:E26)</f>
        <v>14692</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2021'!E18</f>
        <v>18582767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0.0007906249914</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FAMILY CENTERS</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880933.0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8996271.0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5179089.0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554501.0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15056293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6938724.0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6938724</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19047.0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8400.0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8400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8400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107785.0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218358.0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-110573</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240</v>
      </c>
      <c r="D39" s="74"/>
      <c r="E39" s="48">
        <v>40261.0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40261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21952152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FAMILY CENTERS</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518937</v>
      </c>
      <c r="D7" s="99">
        <v>233557.0</v>
      </c>
      <c r="E7" s="99">
        <v>144950.0</v>
      </c>
      <c r="F7" s="99">
        <v>140430.0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13118466</v>
      </c>
      <c r="D9" s="99">
        <v>1.1876073E7</v>
      </c>
      <c r="E9" s="99">
        <v>890950.0</v>
      </c>
      <c r="F9" s="99">
        <v>351443.0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441100</v>
      </c>
      <c r="D10" s="99">
        <v>391684.0</v>
      </c>
      <c r="E10" s="99">
        <v>33506.0</v>
      </c>
      <c r="F10" s="99">
        <v>15910.0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974576</v>
      </c>
      <c r="D11" s="99">
        <v>865396.0</v>
      </c>
      <c r="E11" s="99">
        <v>74029.0</v>
      </c>
      <c r="F11" s="99">
        <v>35151.0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972840</v>
      </c>
      <c r="D12" s="99">
        <v>863856.0</v>
      </c>
      <c r="E12" s="99">
        <v>73896.0</v>
      </c>
      <c r="F12" s="99">
        <v>35088.0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20199</v>
      </c>
      <c r="D19" s="99">
        <v>0.0</v>
      </c>
      <c r="E19" s="99">
        <v>20199.0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652425</v>
      </c>
      <c r="D20" s="99">
        <v>255331.0</v>
      </c>
      <c r="E20" s="99">
        <v>388494.0</v>
      </c>
      <c r="F20" s="99">
        <v>8600.0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165934</v>
      </c>
      <c r="D21" s="99">
        <v>54405.0</v>
      </c>
      <c r="E21" s="99">
        <v>87938.0</v>
      </c>
      <c r="F21" s="99">
        <v>23591.0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655701</v>
      </c>
      <c r="D22" s="99">
        <v>569579.0</v>
      </c>
      <c r="E22" s="99">
        <v>85327.0</v>
      </c>
      <c r="F22" s="99">
        <v>795.0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314954</v>
      </c>
      <c r="D23" s="99">
        <v>75388.0</v>
      </c>
      <c r="E23" s="99">
        <v>220175.0</v>
      </c>
      <c r="F23" s="99">
        <v>19391.0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495392</v>
      </c>
      <c r="D25" s="99">
        <v>400394.0</v>
      </c>
      <c r="E25" s="99">
        <v>79936.0</v>
      </c>
      <c r="F25" s="99">
        <v>15062.0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40452</v>
      </c>
      <c r="D26" s="99">
        <v>33895.0</v>
      </c>
      <c r="E26" s="99">
        <v>6556.0</v>
      </c>
      <c r="F26" s="99">
        <v>1.0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389683</v>
      </c>
      <c r="D31" s="99">
        <v>325121.0</v>
      </c>
      <c r="E31" s="99">
        <v>43626.0</v>
      </c>
      <c r="F31" s="99">
        <v>20936.0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193315</v>
      </c>
      <c r="D32" s="99">
        <v>154922.0</v>
      </c>
      <c r="E32" s="99">
        <v>27826.0</v>
      </c>
      <c r="F32" s="99">
        <v>10567.0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241</v>
      </c>
      <c r="C34" s="98">
        <f t="shared" si="1"/>
        <v>1420551</v>
      </c>
      <c r="D34" s="99">
        <v>1416697.0</v>
      </c>
      <c r="E34" s="99">
        <v>3854.0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493119</v>
      </c>
      <c r="D35" s="99">
        <v>490150.0</v>
      </c>
      <c r="E35" s="99">
        <v>2969.0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137</v>
      </c>
      <c r="C36" s="98">
        <f t="shared" si="1"/>
        <v>193337</v>
      </c>
      <c r="D36" s="99">
        <v>171089.0</v>
      </c>
      <c r="E36" s="99">
        <v>15964.0</v>
      </c>
      <c r="F36" s="99">
        <v>6284.0</v>
      </c>
      <c r="G36" s="43"/>
      <c r="H36" s="43"/>
      <c r="I36" s="43"/>
      <c r="J36" s="43"/>
      <c r="K36" s="43"/>
      <c r="L36" s="43"/>
      <c r="M36" s="43"/>
      <c r="N36" s="43"/>
      <c r="O36" s="43"/>
      <c r="P36" s="43"/>
      <c r="Q36" s="43"/>
      <c r="R36" s="43"/>
      <c r="S36" s="43"/>
      <c r="T36" s="43"/>
      <c r="U36" s="43"/>
      <c r="V36" s="43"/>
      <c r="W36" s="43"/>
      <c r="X36" s="43"/>
      <c r="Y36" s="43"/>
      <c r="Z36" s="43"/>
    </row>
    <row r="37">
      <c r="A37" s="45" t="s">
        <v>52</v>
      </c>
      <c r="B37" s="60" t="s">
        <v>242</v>
      </c>
      <c r="C37" s="98">
        <f t="shared" si="1"/>
        <v>148775</v>
      </c>
      <c r="D37" s="99">
        <v>148775.0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590903</v>
      </c>
      <c r="D38" s="99">
        <v>392870.0</v>
      </c>
      <c r="E38" s="99">
        <v>137131.0</v>
      </c>
      <c r="F38" s="99">
        <v>60902.0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21800659</v>
      </c>
      <c r="D40" s="104">
        <f t="shared" si="2"/>
        <v>18719182</v>
      </c>
      <c r="E40" s="104">
        <f t="shared" si="2"/>
        <v>2337326</v>
      </c>
      <c r="F40" s="104">
        <f t="shared" si="2"/>
        <v>744151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FAMILY CENTERS</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1149127.0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88171.0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1817134.0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569000.0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526644.0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9910804.0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5491644.0</v>
      </c>
      <c r="E12" s="109">
        <f>D11-D12</f>
        <v>4419160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5922368.0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5931709.0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20423313</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894418.0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36789.0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6734.0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1268208.0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2206149</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9998528.0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8218636.0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18217164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20423313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