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<sst xmlns="http://schemas.openxmlformats.org/spreadsheetml/2006/main" count="879" uniqueCount="256">
  <si>
    <t>ATLANTA BALLET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</si>
  <si>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</si>
  <si>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</si>
  <si>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</si>
  <si>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</si>
  <si>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</si>
  <si>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</si>
  <si>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</si>
  <si>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</si>
  <si>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</si>
  <si>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</si>
  <si>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</si>
  <si>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</si>
  <si>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</si>
  <si>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</si>
  <si>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</si>
  <si>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</si>
  <si>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</si>
  <si>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</si>
  <si>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</si>
  <si>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</si>
  <si>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</si>
  <si>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</si>
  <si>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</si>
  <si>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</si>
  <si>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</si>
  <si>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</si>
  <si>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</si>
  <si>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</si>
  <si>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</si>
  <si>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</si>
  <si>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</si>
  <si>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</si>
  <si>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</si>
  <si>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</si>
  <si>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</si>
  <si>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</si>
  <si>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</si>
  <si>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</si>
  <si>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</si>
  <si>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</si>
  <si>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</si>
  <si>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</si>
  <si>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</si>
  <si>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</si>
  <si>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</si>
  <si>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</si>
  <si>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</si>
  <si>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</si>
  <si>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</si>
  <si>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</si>
  <si>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</si>
  <si>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</si>
  <si>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</si>
  <si>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</si>
  <si>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</si>
  <si>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</si>
  <si>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</si>
  <si>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</si>
  <si>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</si>
  <si>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</si>
  <si>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</si>
  <si>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</si>
  <si>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</si>
  <si>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TICKET SALES</t>
  </si>
  <si>
    <t>CENTRE FOR DANCE EDUCATION AND OUTREACH FEES</t>
  </si>
  <si>
    <t>SCHOLARSHIP REVENUE</t>
  </si>
  <si>
    <t>TICKET HANDLING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</si>
  <si>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</si>
  <si>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</si>
  <si>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</si>
  <si>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</si>
  <si>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</si>
  <si>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</si>
  <si>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</si>
  <si>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</si>
  <si>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</si>
  <si>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</si>
  <si>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</si>
  <si>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</si>
  <si>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</si>
  <si>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</si>
  <si>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</si>
  <si>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</si>
  <si>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</si>
  <si>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</si>
  <si>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</si>
  <si>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</si>
  <si>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</si>
  <si>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</si>
  <si>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</si>
  <si>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</si>
  <si>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</si>
  <si>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</si>
  <si>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</si>
  <si>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</si>
  <si>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</si>
  <si>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</si>
  <si>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</si>
  <si>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</si>
  <si>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</si>
  <si>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</si>
  <si>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</si>
  <si>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</si>
  <si>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</si>
  <si>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</si>
  <si>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</si>
  <si>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</si>
  <si>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</si>
  <si>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</si>
  <si>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</si>
  <si>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</si>
  <si>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</si>
  <si>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</si>
  <si>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</si>
  <si>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</si>
  <si>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</si>
  <si>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</si>
  <si>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</si>
  <si>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</si>
  <si>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</si>
  <si>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</si>
  <si>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</si>
  <si>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</si>
  <si>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</si>
  <si>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</si>
  <si>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</si>
  <si>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</si>
  <si>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</si>
  <si>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</si>
  <si>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</si>
  <si>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</si>
  <si>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</si>
  <si>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</si>
  <si>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</si>
  <si>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</si>
  <si>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</si>
  <si>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PRODUCTION COST</t>
  </si>
  <si>
    <t>EDUCATIONAL PROGRAMS</t>
  </si>
  <si>
    <t xml:space="preserve"> EQUIPMENT RENTAL AND EXP</t>
  </si>
  <si>
    <t>PAYMENTS TO HEALTHCARE PROFESS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</si>
  <si>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</si>
  <si>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</si>
  <si>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</si>
  <si>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</si>
  <si>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</si>
  <si>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</si>
  <si>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</si>
  <si>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</si>
  <si>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</si>
  <si>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</si>
  <si>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</si>
  <si>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</si>
  <si>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</si>
  <si>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</si>
  <si>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</si>
  <si>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</si>
  <si>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</si>
  <si>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</si>
  <si>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</si>
  <si>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</si>
  <si>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</si>
  <si>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</si>
  <si>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</si>
  <si>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</si>
  <si>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</si>
  <si>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</si>
  <si>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</si>
  <si>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</si>
  <si>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</si>
  <si>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</si>
  <si>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</si>
  <si>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</si>
  <si>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</si>
  <si>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</si>
  <si>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</si>
  <si>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</si>
  <si>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</si>
  <si>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</si>
  <si>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</si>
  <si>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</si>
  <si>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</si>
  <si>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</si>
  <si>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</si>
  <si>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</si>
  <si>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</si>
  <si>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</si>
  <si>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</si>
  <si>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</si>
  <si>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</si>
  <si>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</si>
  <si>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</si>
  <si>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</si>
  <si>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</si>
  <si>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</si>
  <si>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</si>
  <si>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</si>
  <si>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</si>
  <si>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</si>
  <si>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</si>
  <si>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</si>
  <si>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</si>
  <si>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</si>
  <si>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</si>
  <si>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</si>
  <si>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</si>
  <si>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</si>
  <si>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</si>
  <si>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</si>
  <si>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</si>
  <si>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</si>
  <si>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</si>
  <si>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</si>
  <si>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</si>
  <si>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</si>
  <si>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</si>
  <si>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</si>
  <si>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</si>
  <si>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</si>
  <si>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</si>
  <si>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</si>
  <si>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</si>
  <si>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</si>
  <si>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</si>
  <si>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</si>
  <si>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</si>
  <si>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</si>
  <si>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</si>
  <si>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</si>
  <si>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</si>
  <si>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</si>
  <si>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</si>
  <si>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</si>
  <si>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</si>
  <si>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</si>
  <si>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</si>
  <si>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</si>
  <si>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</si>
  <si>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</si>
  <si>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</si>
  <si>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</si>
  <si>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</si>
  <si>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PRODUCTION COST</t>
  </si>
  <si>
    <t>EQUIPMENT RENTAL AND EXP</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</si>
  <si>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</si>
  <si>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</si>
  <si>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TAX CREDIT</t>
  </si>
  <si>
    <t xml:space="preserve"> EDUCATIONAL PROGRAMS</t>
  </si>
  <si>
    <t>DUES &amp; SUBSCRIPTIONS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</si>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</sst>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ATLANTA BALLET</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12616231</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632872</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11983359</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998613.25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700193</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0.701165341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8640582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12616231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1051352.583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8.218538801</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1313814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12616231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1051352.583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1.249641672</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1.950807013</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3570811</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10557561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0.3382230991</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5348784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1123960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6472744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12616231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0.5130489446</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597908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5348784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0.111783912</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244</v>
      </c>
      <c r="D41" s="75">
        <f>'Expenses 2022'!D40</f>
        <v>10099061</v>
      </c>
      <c r="E41" s="165">
        <f t="shared" ref="E41:E44" si="1">D41/$D$44</f>
        <v>0.8004816177</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1652613</v>
      </c>
      <c r="E42" s="165">
        <f t="shared" si="1"/>
        <v>0.1309910226</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864557</v>
      </c>
      <c r="E43" s="165">
        <f t="shared" si="1"/>
        <v>0.06852735972</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12616231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4097513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864557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4.739436498</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2487553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2656489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0.9364062866</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16736723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ATLANTA BALLET</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183350.0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14400.0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3254069.0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426004.0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3451819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3902174.0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1998321.0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155950.0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154080.0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6210525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88396.0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70230.0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1878.0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68352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68352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245</v>
      </c>
      <c r="D26" s="50">
        <v>1566949.0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1142811.0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424138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424138</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703267.0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380178.0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323089</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396704.0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149004.0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247700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246</v>
      </c>
      <c r="D39" s="74"/>
      <c r="E39" s="48">
        <v>1303307.0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1303307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12117326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ATLANTA BALLET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155950</v>
      </c>
      <c r="D4" s="99">
        <v>155950.0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1159095</v>
      </c>
      <c r="D7" s="99">
        <v>557160.0</v>
      </c>
      <c r="E7" s="99">
        <v>298904.0</v>
      </c>
      <c r="F7" s="99">
        <v>303031.0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4538785</v>
      </c>
      <c r="D9" s="99">
        <v>4010915.0</v>
      </c>
      <c r="E9" s="99">
        <v>282960.0</v>
      </c>
      <c r="F9" s="99">
        <v>244910.0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77827</v>
      </c>
      <c r="D10" s="99">
        <v>77827.0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518313</v>
      </c>
      <c r="D11" s="99">
        <v>467425.0</v>
      </c>
      <c r="E11" s="99">
        <v>32355.0</v>
      </c>
      <c r="F11" s="99">
        <v>18533.0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578983</v>
      </c>
      <c r="D12" s="99">
        <v>495012.0</v>
      </c>
      <c r="E12" s="99">
        <v>52613.0</v>
      </c>
      <c r="F12" s="99">
        <v>31358.0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594810</v>
      </c>
      <c r="D14" s="99">
        <v>449519.0</v>
      </c>
      <c r="E14" s="99">
        <v>145291.0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14518</v>
      </c>
      <c r="D15" s="99">
        <v>3518.0</v>
      </c>
      <c r="E15" s="99">
        <v>11000.0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82200</v>
      </c>
      <c r="D16" s="99">
        <v>0.0</v>
      </c>
      <c r="E16" s="99">
        <v>82200.0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33150</v>
      </c>
      <c r="D18" s="99">
        <v>0.0</v>
      </c>
      <c r="E18" s="99">
        <v>0.0</v>
      </c>
      <c r="F18" s="99">
        <v>33150.0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9416</v>
      </c>
      <c r="D19" s="99">
        <v>0.0</v>
      </c>
      <c r="E19" s="99">
        <v>9416.0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51127</v>
      </c>
      <c r="D20" s="99">
        <v>0.0</v>
      </c>
      <c r="E20" s="99">
        <v>51127.0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1021665</v>
      </c>
      <c r="D21" s="99">
        <v>1007403.0</v>
      </c>
      <c r="E21" s="99">
        <v>11737.0</v>
      </c>
      <c r="F21" s="99">
        <v>2525.0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128501</v>
      </c>
      <c r="D22" s="99">
        <v>110285.0</v>
      </c>
      <c r="E22" s="99">
        <v>18216.0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183907</v>
      </c>
      <c r="D23" s="99">
        <v>104685.0</v>
      </c>
      <c r="E23" s="99">
        <v>79222.0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60610</v>
      </c>
      <c r="D24" s="99">
        <v>60610.0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1203202</v>
      </c>
      <c r="D25" s="99">
        <v>984871.0</v>
      </c>
      <c r="E25" s="99">
        <v>218331.0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83338</v>
      </c>
      <c r="D26" s="99">
        <v>73074.0</v>
      </c>
      <c r="E26" s="99">
        <v>10264.0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198372</v>
      </c>
      <c r="D30" s="99">
        <v>0.0</v>
      </c>
      <c r="E30" s="99">
        <v>198372.0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705830</v>
      </c>
      <c r="D31" s="99">
        <v>406947.0</v>
      </c>
      <c r="E31" s="99">
        <v>298883.0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110085</v>
      </c>
      <c r="D32" s="99">
        <v>5000.0</v>
      </c>
      <c r="E32" s="99">
        <v>105085.0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137</v>
      </c>
      <c r="C34" s="98">
        <f t="shared" si="1"/>
        <v>1693658</v>
      </c>
      <c r="D34" s="99">
        <v>1451381.0</v>
      </c>
      <c r="E34" s="99">
        <v>0.0</v>
      </c>
      <c r="F34" s="99">
        <v>242277.0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387211</v>
      </c>
      <c r="D35" s="99">
        <v>345158.0</v>
      </c>
      <c r="E35" s="99">
        <v>42053.0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247</v>
      </c>
      <c r="C36" s="98">
        <f t="shared" si="1"/>
        <v>300932</v>
      </c>
      <c r="D36" s="99">
        <v>300932.0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248</v>
      </c>
      <c r="C37" s="98">
        <f t="shared" si="1"/>
        <v>43380</v>
      </c>
      <c r="D37" s="99">
        <v>6705.0</v>
      </c>
      <c r="E37" s="99">
        <v>23203.0</v>
      </c>
      <c r="F37" s="99">
        <v>13472.0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69150</v>
      </c>
      <c r="D38" s="99">
        <v>59734.0</v>
      </c>
      <c r="E38" s="99">
        <v>9416.0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14004015</v>
      </c>
      <c r="D40" s="104">
        <f t="shared" si="2"/>
        <v>11134111</v>
      </c>
      <c r="E40" s="104">
        <f t="shared" si="2"/>
        <v>1980648</v>
      </c>
      <c r="F40" s="104">
        <f t="shared" si="2"/>
        <v>889256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ATLANTA BALLET</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241829.0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1363782.0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99501.0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2208346.0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241824.0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374909.0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1.9157037E7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7572932.0</v>
      </c>
      <c r="E12" s="109">
        <f>D11-D12</f>
        <v>11584105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153924.0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1210370.0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197686.0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17676276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1471165.0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1871327.0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1850000.0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1868000.0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1223496.0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8283988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6547813.0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2844475.0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9392288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17676276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ATLANTA BALLET</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14004015</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705830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13298185</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1108182.083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1605611</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1.448869301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6547813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14004015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1167001.25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5.610802045</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153924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14004015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1167001.25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0.131897031</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1.580766332</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3902174</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12117326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0.3220326003</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5697880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1175123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6873003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14004015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0.4907880347</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596140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5697880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0.104624878</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249</v>
      </c>
      <c r="D41" s="75">
        <f>'Expenses 2023'!D40</f>
        <v>11134111</v>
      </c>
      <c r="E41" s="165">
        <f t="shared" ref="E41:E44" si="1">D41/$D$44</f>
        <v>0.7950656294</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1980648</v>
      </c>
      <c r="E42" s="165">
        <f t="shared" si="1"/>
        <v>0.1414342958</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889256</v>
      </c>
      <c r="E43" s="165">
        <f t="shared" si="1"/>
        <v>0.0635000748</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14004015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3451819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889256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3.881693236</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4530191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3342492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1.355333386</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1868000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17676276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0.105678368</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ATLANTA BALLET</v>
      </c>
      <c r="B1" s="2" t="s">
        <v>250</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9"/>
      <c r="B5" s="49"/>
      <c r="C5" s="148" t="s">
        <v>184</v>
      </c>
      <c r="D5" s="177">
        <f>'Ratios 2021'!D8</f>
        <v>1.906613798</v>
      </c>
      <c r="E5" s="177">
        <f>'Ratios 2022'!D8</f>
        <v>0.701165341</v>
      </c>
      <c r="F5" s="177">
        <f>'Ratios 2023'!D8</f>
        <v>1.448869301</v>
      </c>
      <c r="G5" s="177">
        <f>average(D5:F5)</f>
        <v>1.352216147</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9"/>
      <c r="B10" s="49"/>
      <c r="C10" s="148" t="s">
        <v>192</v>
      </c>
      <c r="D10" s="149">
        <f>'Ratios 2021'!D14</f>
        <v>10.41895732</v>
      </c>
      <c r="E10" s="149">
        <f>'Ratios 2022'!D14</f>
        <v>8.218538801</v>
      </c>
      <c r="F10" s="149">
        <f>'Ratios 2023'!D14</f>
        <v>5.610802045</v>
      </c>
      <c r="G10" s="177">
        <f>average(D10:F10)</f>
        <v>8.082766054</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1.461597519</v>
      </c>
      <c r="E15" s="180">
        <f>'Ratios 2022'!D20</f>
        <v>1.249641672</v>
      </c>
      <c r="F15" s="180">
        <f>'Ratios 2023'!D20</f>
        <v>0.131897031</v>
      </c>
      <c r="G15" s="177">
        <f>average(D15:F15)</f>
        <v>0.9477120739</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0.2670782898</v>
      </c>
      <c r="E20" s="163">
        <f>'Ratios 2022'!D26</f>
        <v>0.3382230991</v>
      </c>
      <c r="F20" s="163">
        <f>'Ratios 2023'!D26</f>
        <v>0.3220326003</v>
      </c>
      <c r="G20" s="181">
        <f>average(D20:F20)</f>
        <v>0.3091113297</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0.5221241147</v>
      </c>
      <c r="E25" s="163">
        <f>'Ratios 2022'!D33</f>
        <v>0.5130489446</v>
      </c>
      <c r="F25" s="163">
        <f>'Ratios 2023'!D33</f>
        <v>0.4907880347</v>
      </c>
      <c r="G25" s="181">
        <f>average(D25:F25)</f>
        <v>0.508653698</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0.1623080037</v>
      </c>
      <c r="E30" s="163">
        <f>'Ratios 2022'!D38</f>
        <v>0.111783912</v>
      </c>
      <c r="F30" s="163">
        <f>'Ratios 2023'!D38</f>
        <v>0.104624878</v>
      </c>
      <c r="G30" s="181">
        <f>average(D30:F30)</f>
        <v>0.1262389313</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9"/>
      <c r="B35" s="49"/>
      <c r="C35" s="148" t="s">
        <v>255</v>
      </c>
      <c r="D35" s="163">
        <f>'Ratios 2021'!E41</f>
        <v>0.8096631576</v>
      </c>
      <c r="E35" s="163">
        <f>'Ratios 2022'!E41</f>
        <v>0.8004816177</v>
      </c>
      <c r="F35" s="163">
        <f>'Ratios 2023'!E41</f>
        <v>0.7950656294</v>
      </c>
      <c r="G35" s="181">
        <f t="shared" ref="G35:G37" si="1">average(D35:F35)</f>
        <v>0.8017368016</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0.1351176952</v>
      </c>
      <c r="E36" s="163">
        <f>'Ratios 2022'!E42</f>
        <v>0.1309910226</v>
      </c>
      <c r="F36" s="163">
        <f>'Ratios 2023'!E42</f>
        <v>0.1414342958</v>
      </c>
      <c r="G36" s="181">
        <f t="shared" si="1"/>
        <v>0.1358476712</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0.05521914715</v>
      </c>
      <c r="E37" s="163">
        <f>'Ratios 2022'!E43</f>
        <v>0.06852735972</v>
      </c>
      <c r="F37" s="163">
        <f>'Ratios 2023'!E43</f>
        <v>0.0635000748</v>
      </c>
      <c r="G37" s="181">
        <f t="shared" si="1"/>
        <v>0.06241552722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7.5875738</v>
      </c>
      <c r="E42" s="166">
        <f>'Ratios 2022'!D49</f>
        <v>4.739436498</v>
      </c>
      <c r="F42" s="166">
        <f>'Ratios 2023'!D49</f>
        <v>3.881693236</v>
      </c>
      <c r="G42" s="183">
        <f>average(D42:F42)</f>
        <v>5.402901178</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1.644234489</v>
      </c>
      <c r="E47" s="149">
        <f>'Ratios 2022'!D54</f>
        <v>0.9364062866</v>
      </c>
      <c r="F47" s="149">
        <f>'Ratios 2023'!D54</f>
        <v>1.355333386</v>
      </c>
      <c r="G47" s="177">
        <f>average(D47:F47)</f>
        <v>1.311991387</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v>
      </c>
      <c r="E52" s="184">
        <f>'Ratios 2022'!D59</f>
        <v>0</v>
      </c>
      <c r="F52" s="184">
        <f>'Ratios 2023'!D59</f>
        <v>0.105678368</v>
      </c>
      <c r="G52" s="185">
        <f>average(D52:F52)</f>
        <v>0.03522612267</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ATLANTA BALLET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ATLANTA BALLET</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100910.0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2327035.0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2724268.0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464282.0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5152213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3017677.0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2299527.0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123669.0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87291.0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5528164</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38873.0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30523.0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8030.0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22493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22493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200371.0</v>
      </c>
      <c r="E26" s="50">
        <v>100000.0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119084.0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81287</v>
      </c>
      <c r="E28" s="75">
        <f t="shared" si="2"/>
        <v>100000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181287</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559586.0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371622.0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187964</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337735.0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149881.0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187854</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11298848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ATLANTA BALLET</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123669</v>
      </c>
      <c r="D4" s="99">
        <v>123669.0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1162604</v>
      </c>
      <c r="D7" s="99">
        <v>600756.0</v>
      </c>
      <c r="E7" s="99">
        <v>422575.0</v>
      </c>
      <c r="F7" s="99">
        <v>139273.0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4046677</v>
      </c>
      <c r="D9" s="99">
        <v>3699552.0</v>
      </c>
      <c r="E9" s="99">
        <v>82503.0</v>
      </c>
      <c r="F9" s="99">
        <v>264622.0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72369</v>
      </c>
      <c r="D10" s="99">
        <v>72369.0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773139</v>
      </c>
      <c r="D11" s="99">
        <v>702271.0</v>
      </c>
      <c r="E11" s="99">
        <v>46324.0</v>
      </c>
      <c r="F11" s="99">
        <v>24544.0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365801</v>
      </c>
      <c r="D12" s="99">
        <v>294196.0</v>
      </c>
      <c r="E12" s="99">
        <v>40819.0</v>
      </c>
      <c r="F12" s="99">
        <v>30786.0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526049</v>
      </c>
      <c r="D14" s="99">
        <v>424816.0</v>
      </c>
      <c r="E14" s="99">
        <v>93733.0</v>
      </c>
      <c r="F14" s="99">
        <v>7500.0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21275</v>
      </c>
      <c r="D15" s="99">
        <v>19270.0</v>
      </c>
      <c r="E15" s="99">
        <v>2005.0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55750</v>
      </c>
      <c r="D16" s="99">
        <v>0.0</v>
      </c>
      <c r="E16" s="99">
        <v>55750.0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14073</v>
      </c>
      <c r="D19" s="99">
        <v>0.0</v>
      </c>
      <c r="E19" s="99">
        <v>14073.0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3575</v>
      </c>
      <c r="D20" s="99">
        <v>985.0</v>
      </c>
      <c r="E20" s="99">
        <v>122.0</v>
      </c>
      <c r="F20" s="99">
        <v>2468.0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617139</v>
      </c>
      <c r="D21" s="99">
        <v>601072.0</v>
      </c>
      <c r="E21" s="99">
        <v>14628.0</v>
      </c>
      <c r="F21" s="99">
        <v>1439.0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188507</v>
      </c>
      <c r="D22" s="99">
        <v>143014.0</v>
      </c>
      <c r="E22" s="99">
        <v>5330.0</v>
      </c>
      <c r="F22" s="99">
        <v>40163.0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146384</v>
      </c>
      <c r="D23" s="99">
        <v>49202.0</v>
      </c>
      <c r="E23" s="99">
        <v>97182.0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82235</v>
      </c>
      <c r="D24" s="99">
        <v>82235.0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1126320</v>
      </c>
      <c r="D25" s="99">
        <v>852160.0</v>
      </c>
      <c r="E25" s="99">
        <v>270989.0</v>
      </c>
      <c r="F25" s="99">
        <v>3171.0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103549</v>
      </c>
      <c r="D26" s="99">
        <v>99319.0</v>
      </c>
      <c r="E26" s="99">
        <v>4230.0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94482</v>
      </c>
      <c r="D29" s="99">
        <v>0.0</v>
      </c>
      <c r="E29" s="99">
        <v>94482.0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671271</v>
      </c>
      <c r="D31" s="99">
        <v>405020.0</v>
      </c>
      <c r="E31" s="99">
        <v>266251.0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93779</v>
      </c>
      <c r="D32" s="99">
        <v>5250.0</v>
      </c>
      <c r="E32" s="99">
        <v>88529.0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1555948</v>
      </c>
      <c r="D34" s="99">
        <v>1413821.0</v>
      </c>
      <c r="E34" s="99">
        <v>0.0</v>
      </c>
      <c r="F34" s="99">
        <v>142127.0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232405</v>
      </c>
      <c r="D35" s="99">
        <v>232405.0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98527</v>
      </c>
      <c r="D36" s="99">
        <v>47130.0</v>
      </c>
      <c r="E36" s="99">
        <v>51397.0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57822</v>
      </c>
      <c r="D37" s="99">
        <v>57822.0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63708</v>
      </c>
      <c r="D38" s="99">
        <v>30140.0</v>
      </c>
      <c r="E38" s="99">
        <v>10628.0</v>
      </c>
      <c r="F38" s="99">
        <v>22940.0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12297057</v>
      </c>
      <c r="D40" s="104">
        <f t="shared" si="2"/>
        <v>9956474</v>
      </c>
      <c r="E40" s="104">
        <f t="shared" si="2"/>
        <v>1661550</v>
      </c>
      <c r="F40" s="104">
        <f t="shared" si="2"/>
        <v>679033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ATLANTA BALLET</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1785411.0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61746.0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705658.0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448531.0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227919.0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336782.0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1.8728222E7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6394725.0</v>
      </c>
      <c r="E12" s="109">
        <f>D11-D12</f>
        <v>12333497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1497779.0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29914.0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257948.0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17685185</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456547.0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1712272.0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1650000.0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3818819</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1.0676876E7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3189490.0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13866366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17685185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ATLANTA BALLET</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12297057</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671271</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11625786</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968815.5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1847157</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1.906613798</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10676876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12297057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1024754.75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10.41895732</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1497779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12297057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1024754.75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1.461597519</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3.368211317</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3017677</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11298848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0.2670782898</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5209281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1211309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6420590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12297057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0.5221241147</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845508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5209281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0.1623080037</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9956474</v>
      </c>
      <c r="E41" s="165">
        <f t="shared" ref="E41:E44" si="1">D41/$D$44</f>
        <v>0.8096631576</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1661550</v>
      </c>
      <c r="E42" s="165">
        <f t="shared" si="1"/>
        <v>0.1351176952</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679033</v>
      </c>
      <c r="E43" s="165">
        <f t="shared" si="1"/>
        <v>0.05521914715</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12297057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5152213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679033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7.5875738</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3566047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2168819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1.644234489</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17685185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ATLANTA BALLET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132788.0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393914.0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3570811.0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663072.0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4097513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3367335.0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2339004.0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133795.0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67</v>
      </c>
      <c r="D13" s="61"/>
      <c r="E13" s="61"/>
      <c r="F13" s="62">
        <v>82282.0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5922416</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94065.0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43565.0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54.0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43511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43511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241</v>
      </c>
      <c r="D26" s="50">
        <v>656441.0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627516.0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28925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28925</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525129.0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303125.0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222004</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292224.0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143097.0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149127</v>
      </c>
      <c r="G38" s="43"/>
      <c r="H38" s="43"/>
      <c r="I38" s="43"/>
      <c r="J38" s="43"/>
      <c r="K38" s="43"/>
      <c r="L38" s="43"/>
      <c r="M38" s="43"/>
      <c r="N38" s="43"/>
      <c r="O38" s="43"/>
      <c r="P38" s="43"/>
      <c r="Q38" s="43"/>
      <c r="R38" s="43"/>
      <c r="S38" s="43"/>
      <c r="T38" s="43"/>
      <c r="U38" s="43"/>
      <c r="V38" s="43"/>
      <c r="W38" s="43"/>
      <c r="X38" s="43"/>
      <c r="Y38" s="43"/>
      <c r="Z38" s="43"/>
    </row>
    <row r="39">
      <c r="A39" s="49"/>
      <c r="B39" s="45" t="s">
        <v>99</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10557561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ATLANTA BALLET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133795</v>
      </c>
      <c r="D4" s="99">
        <v>133795.0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1141485</v>
      </c>
      <c r="D7" s="99">
        <v>541211.0</v>
      </c>
      <c r="E7" s="99">
        <v>297307.0</v>
      </c>
      <c r="F7" s="99">
        <v>302967.0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4207299</v>
      </c>
      <c r="D9" s="99">
        <v>3795309.0</v>
      </c>
      <c r="E9" s="99">
        <v>254896.0</v>
      </c>
      <c r="F9" s="99">
        <v>157094.0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73486</v>
      </c>
      <c r="D10" s="99">
        <v>73486.0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524422</v>
      </c>
      <c r="D11" s="99">
        <v>475650.0</v>
      </c>
      <c r="E11" s="99">
        <v>31470.0</v>
      </c>
      <c r="F11" s="99">
        <v>17302.0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526052</v>
      </c>
      <c r="D12" s="99">
        <v>462629.0</v>
      </c>
      <c r="E12" s="99">
        <v>28509.0</v>
      </c>
      <c r="F12" s="99">
        <v>34914.0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706934</v>
      </c>
      <c r="D14" s="99">
        <v>615526.0</v>
      </c>
      <c r="E14" s="99">
        <v>91408.0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7704</v>
      </c>
      <c r="D15" s="99">
        <v>6607.0</v>
      </c>
      <c r="E15" s="99">
        <v>1097.0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56250</v>
      </c>
      <c r="D16" s="99">
        <v>0.0</v>
      </c>
      <c r="E16" s="99">
        <v>56250.0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25890</v>
      </c>
      <c r="D18" s="99">
        <v>0.0</v>
      </c>
      <c r="E18" s="99">
        <v>0.0</v>
      </c>
      <c r="F18" s="99">
        <v>25890.0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9673</v>
      </c>
      <c r="D19" s="99">
        <v>0.0</v>
      </c>
      <c r="E19" s="99">
        <v>9673.0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36400</v>
      </c>
      <c r="D20" s="99">
        <v>36400.0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705655</v>
      </c>
      <c r="D21" s="99">
        <v>691027.0</v>
      </c>
      <c r="E21" s="99">
        <v>9226.0</v>
      </c>
      <c r="F21" s="99">
        <v>5402.0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176251</v>
      </c>
      <c r="D22" s="99">
        <v>150224.0</v>
      </c>
      <c r="E22" s="99">
        <v>18521.0</v>
      </c>
      <c r="F22" s="99">
        <v>7506.0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168569</v>
      </c>
      <c r="D23" s="99">
        <v>80625.0</v>
      </c>
      <c r="E23" s="99">
        <v>87944.0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84900</v>
      </c>
      <c r="D24" s="99">
        <v>84900.0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975231</v>
      </c>
      <c r="D25" s="99">
        <v>780735.0</v>
      </c>
      <c r="E25" s="99">
        <v>194496.0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134767</v>
      </c>
      <c r="D26" s="99">
        <v>131074.0</v>
      </c>
      <c r="E26" s="99">
        <v>1735.0</v>
      </c>
      <c r="F26" s="99">
        <v>1958.0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110799</v>
      </c>
      <c r="D29" s="99">
        <v>0.0</v>
      </c>
      <c r="E29" s="99">
        <v>110799.0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632872</v>
      </c>
      <c r="D31" s="99">
        <v>333219.0</v>
      </c>
      <c r="E31" s="99">
        <v>299653.0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104140</v>
      </c>
      <c r="D32" s="99">
        <v>5541.0</v>
      </c>
      <c r="E32" s="99">
        <v>98599.0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242</v>
      </c>
      <c r="C34" s="98">
        <f t="shared" si="1"/>
        <v>1662819</v>
      </c>
      <c r="D34" s="99">
        <v>1359695.0</v>
      </c>
      <c r="E34" s="99">
        <v>0.0</v>
      </c>
      <c r="F34" s="99">
        <v>303124.0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231361</v>
      </c>
      <c r="D35" s="99">
        <v>231361.0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95402</v>
      </c>
      <c r="D36" s="99">
        <v>38325.0</v>
      </c>
      <c r="E36" s="99">
        <v>57077.0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40394</v>
      </c>
      <c r="D37" s="99">
        <v>40394.0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43681</v>
      </c>
      <c r="D38" s="99">
        <v>31328.0</v>
      </c>
      <c r="E38" s="99">
        <v>3953.0</v>
      </c>
      <c r="F38" s="99">
        <v>8400.0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12616231</v>
      </c>
      <c r="D40" s="104">
        <f t="shared" si="2"/>
        <v>10099061</v>
      </c>
      <c r="E40" s="104">
        <f t="shared" si="2"/>
        <v>1652613</v>
      </c>
      <c r="F40" s="104">
        <f t="shared" si="2"/>
        <v>864557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ATLANTA BALLET</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463819.0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236374.0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129665.0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901776.0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296143.0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459776.0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1.904801E7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6978513.0</v>
      </c>
      <c r="E12" s="109">
        <f>D11-D12</f>
        <v>12069497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1313814.0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668173.0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197686.0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16736723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737377.0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1919112.0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1650000.0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663070.0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4969559</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8640582.0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3126582.0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11767164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16736723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