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<sst xmlns="http://schemas.openxmlformats.org/spreadsheetml/2006/main" count="873" uniqueCount="254">
  <si>
    <t>CENTER ON RURAL INNOVATION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</si>
  <si>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</si>
  <si>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</si>
  <si>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</si>
  <si>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</si>
  <si>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</si>
  <si>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</si>
  <si>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</si>
  <si>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</si>
  <si>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</si>
  <si>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</si>
  <si>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</si>
  <si>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</si>
  <si>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</si>
  <si>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</si>
  <si>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</si>
  <si>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</si>
  <si>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</si>
  <si>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</si>
  <si>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</si>
  <si>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</si>
  <si>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</si>
  <si>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</si>
  <si>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</si>
  <si>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</si>
  <si>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</si>
  <si>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</si>
  <si>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</si>
  <si>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</si>
  <si>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</si>
  <si>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</si>
  <si>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</si>
  <si>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</si>
  <si>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</si>
  <si>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</si>
  <si>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</si>
  <si>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</si>
  <si>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</si>
  <si>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</si>
  <si>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</si>
  <si>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</si>
  <si>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</si>
  <si>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</si>
  <si>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</si>
  <si>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</si>
  <si>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</si>
  <si>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</si>
  <si>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</si>
  <si>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</si>
  <si>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</si>
  <si>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</si>
  <si>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</si>
  <si>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</si>
  <si>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</si>
  <si>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</si>
  <si>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</si>
  <si>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</si>
  <si>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</si>
  <si>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</si>
  <si>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</si>
  <si>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</si>
  <si>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</si>
  <si>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</si>
  <si>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</si>
  <si>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CONTRACT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</si>
  <si>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</si>
  <si>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</si>
  <si>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</si>
  <si>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</si>
  <si>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</si>
  <si>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</si>
  <si>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</si>
  <si>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</si>
  <si>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</si>
  <si>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</si>
  <si>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</si>
  <si>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</si>
  <si>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</si>
  <si>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</si>
  <si>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</si>
  <si>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</si>
  <si>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</si>
  <si>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</si>
  <si>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</si>
  <si>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</si>
  <si>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</si>
  <si>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</si>
  <si>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</si>
  <si>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</si>
  <si>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</si>
  <si>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</si>
  <si>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</si>
  <si>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</si>
  <si>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</si>
  <si>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</si>
  <si>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</si>
  <si>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</si>
  <si>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</si>
  <si>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</si>
  <si>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</si>
  <si>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</si>
  <si>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</si>
  <si>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</si>
  <si>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</si>
  <si>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</si>
  <si>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</si>
  <si>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</si>
  <si>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</si>
  <si>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</si>
  <si>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</si>
  <si>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</si>
  <si>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</si>
  <si>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</si>
  <si>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</si>
  <si>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</si>
  <si>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</si>
  <si>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</si>
  <si>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</si>
  <si>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</si>
  <si>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</si>
  <si>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</si>
  <si>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</si>
  <si>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</si>
  <si>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</si>
  <si>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</si>
  <si>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</si>
  <si>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</si>
  <si>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</si>
  <si>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</si>
  <si>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</si>
  <si>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</si>
  <si>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</si>
  <si>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</si>
  <si>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</si>
  <si>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</si>
  <si>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EMPLOYEE TRAINING</t>
  </si>
  <si>
    <t>TAXES</t>
  </si>
  <si>
    <t xml:space="preserve"> BANK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</si>
  <si>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</si>
  <si>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</si>
  <si>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</si>
  <si>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</si>
  <si>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</si>
  <si>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</si>
  <si>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</si>
  <si>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</si>
  <si>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</si>
  <si>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</si>
  <si>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</si>
  <si>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</si>
  <si>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</si>
  <si>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</si>
  <si>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</si>
  <si>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</si>
  <si>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</si>
  <si>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</si>
  <si>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</si>
  <si>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</si>
  <si>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</si>
  <si>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</si>
  <si>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</si>
  <si>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</si>
  <si>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</si>
  <si>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</si>
  <si>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</si>
  <si>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</si>
  <si>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</si>
  <si>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</si>
  <si>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</si>
  <si>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</si>
  <si>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</si>
  <si>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</si>
  <si>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</si>
  <si>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</si>
  <si>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</si>
  <si>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</si>
  <si>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</si>
  <si>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</si>
  <si>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</si>
  <si>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</si>
  <si>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</si>
  <si>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</si>
  <si>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</si>
  <si>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</si>
  <si>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</si>
  <si>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</si>
  <si>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</si>
  <si>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</si>
  <si>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</si>
  <si>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</si>
  <si>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</si>
  <si>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</si>
  <si>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</si>
  <si>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</si>
  <si>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</si>
  <si>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</si>
  <si>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</si>
  <si>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</si>
  <si>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</si>
  <si>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</si>
  <si>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</si>
  <si>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</si>
  <si>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</si>
  <si>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</si>
  <si>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</si>
  <si>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</si>
  <si>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</si>
  <si>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</si>
  <si>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</si>
  <si>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</si>
  <si>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</si>
  <si>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</si>
  <si>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</si>
  <si>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</si>
  <si>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</si>
  <si>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</si>
  <si>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</si>
  <si>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</si>
  <si>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</si>
  <si>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</si>
  <si>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</si>
  <si>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</si>
  <si>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</si>
  <si>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</si>
  <si>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</si>
  <si>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</si>
  <si>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</si>
  <si>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</si>
  <si>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</si>
  <si>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</si>
  <si>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</si>
  <si>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</si>
  <si>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</si>
  <si>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</si>
  <si>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</si>
  <si>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</si>
  <si>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</si>
  <si>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</si>
  <si>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MEMBER FEE</t>
  </si>
  <si>
    <t>CORI BRANDED MERCHANDI</t>
  </si>
  <si>
    <t>SPEAKER FEE</t>
  </si>
  <si>
    <r>
      <rPr>
        <rFont val="Roboto"/>
        <color rgb="FF000000"/>
        <sz val="10.0"/>
      </rPr>
      <t xml:space="preserve">Gross amount from sales of </t>
    </r>
    <r>
      <rPr>
        <rFont val="Roboto"/>
        <color rgb="FF000000"/>
        <sz val="10.0"/>
      </rPr>
      <t>assets other than inventory</t>
    </r>
  </si>
  <si>
    <t>OTHER</t>
  </si>
  <si>
    <t>EMPLOYEE TRAINING</t>
  </si>
  <si>
    <t xml:space="preserve"> TAXES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</si>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</sst>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CENTER ON RURAL INNOVATION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4751153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4751153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395929.4167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553343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1.397579914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774935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4751153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395929.4167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1.957255428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4751153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395929.4167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1.397579914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3221132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3508095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0.9181997637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822535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188701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1011236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4751153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0.2128401253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124413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822535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0.1512555697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2022'!D40</f>
        <v>3694889</v>
      </c>
      <c r="E41" s="165">
        <f t="shared" ref="E41:E44" si="1">D41/$D$44</f>
        <v>0.7776825962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862238</v>
      </c>
      <c r="E42" s="165">
        <f t="shared" si="1"/>
        <v>0.1814797377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194026</v>
      </c>
      <c r="E43" s="165">
        <f t="shared" si="1"/>
        <v>0.04083766614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4751153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3225473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194026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16.62392154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887970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34668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25.61353409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3616352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CENTER ON RURAL INNOVATION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151410.0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5441512.0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5592922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323721.0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65000.0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240</v>
      </c>
      <c r="D12" s="61"/>
      <c r="E12" s="61"/>
      <c r="F12" s="62">
        <v>1500.0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239</v>
      </c>
      <c r="D13" s="61"/>
      <c r="E13" s="61"/>
      <c r="F13" s="62">
        <v>840.0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391061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58697.0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1000.0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6043680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CENTER ON RURAL INNOVATION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891775</v>
      </c>
      <c r="D9" s="99">
        <v>693815.0</v>
      </c>
      <c r="E9" s="99">
        <v>8804.0</v>
      </c>
      <c r="F9" s="99">
        <v>189156.0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32062</v>
      </c>
      <c r="D10" s="99">
        <v>24944.0</v>
      </c>
      <c r="E10" s="99">
        <v>317.0</v>
      </c>
      <c r="F10" s="99">
        <v>6801.0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112087</v>
      </c>
      <c r="D11" s="99">
        <v>87205.0</v>
      </c>
      <c r="E11" s="99">
        <v>1107.0</v>
      </c>
      <c r="F11" s="99">
        <v>23775.0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68573</v>
      </c>
      <c r="D12" s="99">
        <v>53352.0</v>
      </c>
      <c r="E12" s="99">
        <v>676.0</v>
      </c>
      <c r="F12" s="99">
        <v>14545.0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2708</v>
      </c>
      <c r="D15" s="99">
        <v>0.0</v>
      </c>
      <c r="E15" s="99">
        <v>2708.0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15054</v>
      </c>
      <c r="D16" s="99">
        <v>0.0</v>
      </c>
      <c r="E16" s="99">
        <v>15054.0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3688048</v>
      </c>
      <c r="D20" s="99">
        <v>2787242.0</v>
      </c>
      <c r="E20" s="99">
        <v>693635.0</v>
      </c>
      <c r="F20" s="99">
        <v>207171.0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31</v>
      </c>
      <c r="D21" s="99">
        <v>0.0</v>
      </c>
      <c r="E21" s="99">
        <v>0.0</v>
      </c>
      <c r="F21" s="99">
        <v>31.0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16566</v>
      </c>
      <c r="D22" s="99">
        <v>2247.0</v>
      </c>
      <c r="E22" s="99">
        <v>8326.0</v>
      </c>
      <c r="F22" s="99">
        <v>5993.0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98057</v>
      </c>
      <c r="D23" s="99">
        <v>3699.0</v>
      </c>
      <c r="E23" s="99">
        <v>93567.0</v>
      </c>
      <c r="F23" s="99">
        <v>791.0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10800</v>
      </c>
      <c r="D25" s="99">
        <v>10800.0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163672</v>
      </c>
      <c r="D26" s="99">
        <v>160583.0</v>
      </c>
      <c r="E26" s="99">
        <v>3089.0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127005</v>
      </c>
      <c r="D28" s="99">
        <v>114285.0</v>
      </c>
      <c r="E28" s="99">
        <v>10613.0</v>
      </c>
      <c r="F28" s="99">
        <v>2107.0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5011</v>
      </c>
      <c r="D32" s="99">
        <v>0.0</v>
      </c>
      <c r="E32" s="99">
        <v>5011.0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243</v>
      </c>
      <c r="C34" s="98">
        <f t="shared" si="1"/>
        <v>7898</v>
      </c>
      <c r="D34" s="99">
        <v>7358.0</v>
      </c>
      <c r="E34" s="99">
        <v>0.0</v>
      </c>
      <c r="F34" s="99">
        <v>540.0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364</v>
      </c>
      <c r="D35" s="99">
        <v>0.0</v>
      </c>
      <c r="E35" s="99">
        <v>364.0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2670</v>
      </c>
      <c r="D38" s="99">
        <v>2324.0</v>
      </c>
      <c r="E38" s="99">
        <v>346.0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5242381</v>
      </c>
      <c r="D40" s="104">
        <f t="shared" si="2"/>
        <v>3947854</v>
      </c>
      <c r="E40" s="104">
        <f t="shared" si="2"/>
        <v>843617</v>
      </c>
      <c r="F40" s="104">
        <f t="shared" si="2"/>
        <v>450910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ON RURAL INNOVATION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1168279.0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284111.0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146228.0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62077.0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5.0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1856733.0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3517433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46887.0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1559405.0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1606292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1544766.0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366375.0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1911141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3517433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CENTER ON RURAL INNOVATION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5242381</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5242381</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436865.0833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1168279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2.674232949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1544766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5242381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436865.0833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3.536025329</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5242381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436865.0833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0.00001144518111</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2.674244394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5441512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6043680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0.9003640166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891775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212722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1104497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5242381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0.2106861367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144149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891775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0.1616427911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247</v>
      </c>
      <c r="D41" s="75">
        <f>'Expenses 2023'!D40</f>
        <v>3947854</v>
      </c>
      <c r="E41" s="165">
        <f t="shared" ref="E41:E44" si="1">D41/$D$44</f>
        <v>0.7530650672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843617</v>
      </c>
      <c r="E42" s="165">
        <f t="shared" si="1"/>
        <v>0.1609224892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450910</v>
      </c>
      <c r="E43" s="165">
        <f t="shared" si="1"/>
        <v>0.08601244358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5242381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5592922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450910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12.40363265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1660695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46887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35.41909271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3517433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CENTER ON RURAL INNOVATION</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181</v>
      </c>
      <c r="D5" s="177">
        <f>'Ratios 2021'!D8</f>
        <v>2.70129865</v>
      </c>
      <c r="E5" s="177">
        <f>'Ratios 2022'!D8</f>
        <v>1.397579914</v>
      </c>
      <c r="F5" s="177">
        <f>'Ratios 2023'!D8</f>
        <v>2.674232949</v>
      </c>
      <c r="G5" s="177">
        <f>average(D5:F5)</f>
        <v>2.257703837</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189</v>
      </c>
      <c r="D10" s="149">
        <f>'Ratios 2021'!D14</f>
        <v>9.284752045</v>
      </c>
      <c r="E10" s="149">
        <f>'Ratios 2022'!D14</f>
        <v>1.957255428</v>
      </c>
      <c r="F10" s="149">
        <f>'Ratios 2023'!D14</f>
        <v>3.536025329</v>
      </c>
      <c r="G10" s="177">
        <f>average(D10:F10)</f>
        <v>4.926010934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0.00001983125584</v>
      </c>
      <c r="E15" s="180">
        <f>'Ratios 2022'!D20</f>
        <v>0</v>
      </c>
      <c r="F15" s="180">
        <f>'Ratios 2023'!D20</f>
        <v>0.00001144518111</v>
      </c>
      <c r="G15" s="177">
        <f>average(D15:F15)</f>
        <v>0.00001042547899</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0.9343799119</v>
      </c>
      <c r="E20" s="163">
        <f>'Ratios 2022'!D26</f>
        <v>0.9181997637</v>
      </c>
      <c r="F20" s="163">
        <f>'Ratios 2023'!D26</f>
        <v>0.9003640166</v>
      </c>
      <c r="G20" s="181">
        <f>average(D20:F20)</f>
        <v>0.9176478974</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0.2267598339</v>
      </c>
      <c r="E25" s="163">
        <f>'Ratios 2022'!D33</f>
        <v>0.2128401253</v>
      </c>
      <c r="F25" s="163">
        <f>'Ratios 2023'!D33</f>
        <v>0.2106861367</v>
      </c>
      <c r="G25" s="181">
        <f>average(D25:F25)</f>
        <v>0.216762032</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0.2253950937</v>
      </c>
      <c r="E30" s="163">
        <f>'Ratios 2022'!D38</f>
        <v>0.1512555697</v>
      </c>
      <c r="F30" s="163">
        <f>'Ratios 2023'!D38</f>
        <v>0.1616427911</v>
      </c>
      <c r="G30" s="181">
        <f>average(D30:F30)</f>
        <v>0.1794311515</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0.6384881047</v>
      </c>
      <c r="E35" s="163">
        <f>'Ratios 2022'!E41</f>
        <v>0.7776825962</v>
      </c>
      <c r="F35" s="163">
        <f>'Ratios 2023'!E41</f>
        <v>0.7530650672</v>
      </c>
      <c r="G35" s="181">
        <f t="shared" ref="G35:G37" si="1">average(D35:F35)</f>
        <v>0.7230785894</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0.2978628186</v>
      </c>
      <c r="E36" s="163">
        <f>'Ratios 2022'!E42</f>
        <v>0.1814797377</v>
      </c>
      <c r="F36" s="163">
        <f>'Ratios 2023'!E42</f>
        <v>0.1609224892</v>
      </c>
      <c r="G36" s="181">
        <f t="shared" si="1"/>
        <v>0.2134216818</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0.06364907667</v>
      </c>
      <c r="E37" s="163">
        <f>'Ratios 2022'!E43</f>
        <v>0.04083766614</v>
      </c>
      <c r="F37" s="163">
        <f>'Ratios 2023'!E43</f>
        <v>0.08601244358</v>
      </c>
      <c r="G37" s="181">
        <f t="shared" si="1"/>
        <v>0.0634997288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9.390814864</v>
      </c>
      <c r="E42" s="166">
        <f>'Ratios 2022'!D49</f>
        <v>16.62392154</v>
      </c>
      <c r="F42" s="166">
        <f>'Ratios 2023'!D49</f>
        <v>12.40363265</v>
      </c>
      <c r="G42" s="183">
        <f>average(D42:F42)</f>
        <v>12.80612302</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48.80047792</v>
      </c>
      <c r="E47" s="149">
        <f>'Ratios 2022'!D54</f>
        <v>25.61353409</v>
      </c>
      <c r="F47" s="149">
        <f>'Ratios 2023'!D54</f>
        <v>35.41909271</v>
      </c>
      <c r="G47" s="177">
        <f>average(D47:F47)</f>
        <v>36.61103491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CENTER ON RURAL INNOVATION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ON RURAL INNOVATION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29187.0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1779221.0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1808408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69602.0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69602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2927.0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23236.0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23236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1904173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CENTER ON RURAL INNOVATION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50000</v>
      </c>
      <c r="D3" s="99">
        <v>50000.0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524306</v>
      </c>
      <c r="D9" s="99">
        <v>462723.0</v>
      </c>
      <c r="E9" s="99">
        <v>61036.0</v>
      </c>
      <c r="F9" s="99">
        <v>547.0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18143</v>
      </c>
      <c r="D10" s="99">
        <v>16012.0</v>
      </c>
      <c r="E10" s="99">
        <v>2112.0</v>
      </c>
      <c r="F10" s="99">
        <v>19.0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100033</v>
      </c>
      <c r="D11" s="99">
        <v>88284.0</v>
      </c>
      <c r="E11" s="99">
        <v>11645.0</v>
      </c>
      <c r="F11" s="99">
        <v>104.0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43586</v>
      </c>
      <c r="D12" s="99">
        <v>38467.0</v>
      </c>
      <c r="E12" s="99">
        <v>5074.0</v>
      </c>
      <c r="F12" s="99">
        <v>45.0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10040</v>
      </c>
      <c r="D15" s="99">
        <v>0.0</v>
      </c>
      <c r="E15" s="99">
        <v>10040.0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31273</v>
      </c>
      <c r="D16" s="99">
        <v>0.0</v>
      </c>
      <c r="E16" s="99">
        <v>31273.0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2006567</v>
      </c>
      <c r="D20" s="99">
        <v>1097818.0</v>
      </c>
      <c r="E20" s="99">
        <v>723260.0</v>
      </c>
      <c r="F20" s="99">
        <v>185489.0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122449</v>
      </c>
      <c r="D21" s="99">
        <v>122449.0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29722</v>
      </c>
      <c r="D22" s="99">
        <v>12471.0</v>
      </c>
      <c r="E22" s="99">
        <v>16501.0</v>
      </c>
      <c r="F22" s="99">
        <v>750.0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40603</v>
      </c>
      <c r="D23" s="99">
        <v>7096.0</v>
      </c>
      <c r="E23" s="99">
        <v>27889.0</v>
      </c>
      <c r="F23" s="99">
        <v>5618.0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23897</v>
      </c>
      <c r="D26" s="99">
        <v>23741.0</v>
      </c>
      <c r="E26" s="99">
        <v>156.0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12702</v>
      </c>
      <c r="D28" s="99">
        <v>12702.0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3631</v>
      </c>
      <c r="D32" s="99">
        <v>0.0</v>
      </c>
      <c r="E32" s="99">
        <v>3631.0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7350</v>
      </c>
      <c r="D34" s="99">
        <v>0.0</v>
      </c>
      <c r="E34" s="99">
        <v>7350.0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1120</v>
      </c>
      <c r="D35" s="99">
        <v>0.0</v>
      </c>
      <c r="E35" s="99">
        <v>1120.0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105</v>
      </c>
      <c r="D36" s="99">
        <v>0.0</v>
      </c>
      <c r="E36" s="99">
        <v>105.0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3025527</v>
      </c>
      <c r="D40" s="104">
        <f t="shared" si="2"/>
        <v>1931763</v>
      </c>
      <c r="E40" s="104">
        <f t="shared" si="2"/>
        <v>901192</v>
      </c>
      <c r="F40" s="104">
        <f t="shared" si="2"/>
        <v>192572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ON RURAL INNOVATION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681071.0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1161000.0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29187.0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558957.0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5.0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1535255.0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3965475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49799.0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41277.0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1521499.0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1612575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2340939.0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11961.0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2352900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3965475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CENTER ON RURAL INNOVATION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3025527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3025527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252127.25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681071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2.70129865</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2340939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3025527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252127.25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9.284752045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3025527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252127.25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0.00001983125584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2.701318481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1779221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1904173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0.9343799119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524306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161762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686068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3025527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0.2267598339</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118176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524306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0.2253950937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1931763</v>
      </c>
      <c r="E41" s="165">
        <f t="shared" ref="E41:E44" si="1">D41/$D$44</f>
        <v>0.6384881047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901192</v>
      </c>
      <c r="E42" s="165">
        <f t="shared" si="1"/>
        <v>0.2978628186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192572</v>
      </c>
      <c r="E43" s="165">
        <f t="shared" si="1"/>
        <v>0.06364907667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3025527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1808408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192572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9.390814864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2430215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49799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48.80047792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3965475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CENTER ON RURAL INNOVATION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4341.0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3221132.0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3225473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215872.0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52500.0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239</v>
      </c>
      <c r="D12" s="61"/>
      <c r="E12" s="61"/>
      <c r="F12" s="62">
        <v>4823.0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240</v>
      </c>
      <c r="D13" s="61"/>
      <c r="E13" s="61"/>
      <c r="F13" s="62">
        <v>3409.0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276604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6018.0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3508095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CENTER ON RURAL INNOVATION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15873</v>
      </c>
      <c r="D3" s="99">
        <v>15873.0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822535</v>
      </c>
      <c r="D9" s="99">
        <v>753657.0</v>
      </c>
      <c r="E9" s="99">
        <v>20460.0</v>
      </c>
      <c r="F9" s="99">
        <v>48418.0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30383</v>
      </c>
      <c r="D10" s="99">
        <v>27838.0</v>
      </c>
      <c r="E10" s="99">
        <v>756.0</v>
      </c>
      <c r="F10" s="99">
        <v>1789.0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94030</v>
      </c>
      <c r="D11" s="99">
        <v>86157.0</v>
      </c>
      <c r="E11" s="99">
        <v>2338.0</v>
      </c>
      <c r="F11" s="99">
        <v>5535.0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64288</v>
      </c>
      <c r="D12" s="99">
        <v>58905.0</v>
      </c>
      <c r="E12" s="99">
        <v>1599.0</v>
      </c>
      <c r="F12" s="99">
        <v>3784.0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5807</v>
      </c>
      <c r="D15" s="99">
        <v>0.0</v>
      </c>
      <c r="E15" s="99">
        <v>5807.0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71050</v>
      </c>
      <c r="D16" s="99">
        <v>0.0</v>
      </c>
      <c r="E16" s="99">
        <v>71050.0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3405042</v>
      </c>
      <c r="D20" s="99">
        <v>2597054.0</v>
      </c>
      <c r="E20" s="99">
        <v>675808.0</v>
      </c>
      <c r="F20" s="99">
        <v>132180.0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1598</v>
      </c>
      <c r="D21" s="99">
        <v>775.0</v>
      </c>
      <c r="E21" s="99">
        <v>0.0</v>
      </c>
      <c r="F21" s="99">
        <v>823.0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11611</v>
      </c>
      <c r="D22" s="99">
        <v>907.0</v>
      </c>
      <c r="E22" s="99">
        <v>9911.0</v>
      </c>
      <c r="F22" s="99">
        <v>793.0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64096</v>
      </c>
      <c r="D23" s="99">
        <v>855.0</v>
      </c>
      <c r="E23" s="99">
        <v>63167.0</v>
      </c>
      <c r="F23" s="99">
        <v>74.0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4455</v>
      </c>
      <c r="D25" s="99">
        <v>4455.0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49121</v>
      </c>
      <c r="D26" s="99">
        <v>48263.0</v>
      </c>
      <c r="E26" s="99">
        <v>605.0</v>
      </c>
      <c r="F26" s="99">
        <v>253.0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88139</v>
      </c>
      <c r="D28" s="99">
        <v>85232.0</v>
      </c>
      <c r="E28" s="99">
        <v>2757.0</v>
      </c>
      <c r="F28" s="99">
        <v>150.0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3574</v>
      </c>
      <c r="D32" s="99">
        <v>0.0</v>
      </c>
      <c r="E32" s="99">
        <v>3574.0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242</v>
      </c>
      <c r="C34" s="98">
        <f t="shared" si="1"/>
        <v>13841</v>
      </c>
      <c r="D34" s="99">
        <v>9831.0</v>
      </c>
      <c r="E34" s="99">
        <v>4010.0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243</v>
      </c>
      <c r="C35" s="98">
        <f t="shared" si="1"/>
        <v>5314</v>
      </c>
      <c r="D35" s="99">
        <v>5087.0</v>
      </c>
      <c r="E35" s="99">
        <v>0.0</v>
      </c>
      <c r="F35" s="99">
        <v>227.0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396</v>
      </c>
      <c r="D36" s="99">
        <v>0.0</v>
      </c>
      <c r="E36" s="99">
        <v>396.0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4751153</v>
      </c>
      <c r="D40" s="104">
        <f t="shared" si="2"/>
        <v>3694889</v>
      </c>
      <c r="E40" s="104">
        <f t="shared" si="2"/>
        <v>862238</v>
      </c>
      <c r="F40" s="104">
        <f t="shared" si="2"/>
        <v>194026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CENTER ON RURAL INNOVATION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553343.0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196026.0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35626.0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102975.0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2728382.0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3616352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34668.0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2471847.0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2506515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774935.0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334907.0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1109842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3616357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