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<sst xmlns="http://schemas.openxmlformats.org/spreadsheetml/2006/main" count="871" uniqueCount="252">
  <si>
    <t>AMERICAN KIDNEY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</si>
  <si>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</si>
  <si>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</si>
  <si>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</si>
  <si>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</si>
  <si>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</si>
  <si>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</si>
  <si>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</si>
  <si>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</si>
  <si>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</si>
  <si>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</si>
  <si>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</si>
  <si>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</si>
  <si>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</si>
  <si>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</si>
  <si>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</si>
  <si>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</si>
  <si>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</si>
  <si>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</si>
  <si>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</si>
  <si>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</si>
  <si>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</si>
  <si>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</si>
  <si>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</si>
  <si>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</si>
  <si>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</si>
  <si>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</si>
  <si>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</si>
  <si>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</si>
  <si>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</si>
  <si>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</si>
  <si>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</si>
  <si>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</si>
  <si>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</si>
  <si>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</si>
  <si>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</si>
  <si>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</si>
  <si>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</si>
  <si>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</si>
  <si>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</si>
  <si>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</si>
  <si>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</si>
  <si>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</si>
  <si>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</si>
  <si>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</si>
  <si>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</si>
  <si>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</si>
  <si>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</si>
  <si>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</si>
  <si>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</si>
  <si>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</si>
  <si>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</si>
  <si>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</si>
  <si>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</si>
  <si>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</si>
  <si>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</si>
  <si>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</si>
  <si>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</si>
  <si>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</si>
  <si>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</si>
  <si>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</si>
  <si>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</si>
  <si>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</si>
  <si>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</si>
  <si>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BROCHURE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</si>
  <si>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</si>
  <si>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</si>
  <si>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</si>
  <si>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</si>
  <si>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</si>
  <si>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</si>
  <si>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</si>
  <si>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</si>
  <si>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</si>
  <si>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</si>
  <si>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</si>
  <si>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</si>
  <si>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</si>
  <si>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</si>
  <si>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</si>
  <si>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</si>
  <si>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</si>
  <si>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</si>
  <si>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</si>
  <si>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</si>
  <si>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</si>
  <si>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</si>
  <si>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</si>
  <si>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</si>
  <si>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</si>
  <si>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</si>
  <si>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</si>
  <si>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</si>
  <si>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</si>
  <si>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</si>
  <si>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</si>
  <si>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</si>
  <si>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ADVERTISING IN NEWSLETTERS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</si>
  <si>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</si>
  <si>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</si>
  <si>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</si>
  <si>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</si>
  <si>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</si>
  <si>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</si>
  <si>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</si>
  <si>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</si>
  <si>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</si>
  <si>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</si>
  <si>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</si>
  <si>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</si>
  <si>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</si>
  <si>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</si>
  <si>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</si>
  <si>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</si>
  <si>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</si>
  <si>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</si>
  <si>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</si>
  <si>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</si>
  <si>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</si>
  <si>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</si>
  <si>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</si>
  <si>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</si>
  <si>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</si>
  <si>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</si>
  <si>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</si>
  <si>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</si>
  <si>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</si>
  <si>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</si>
  <si>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</si>
  <si>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</si>
  <si>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</si>
  <si>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</si>
  <si>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</si>
  <si>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</si>
  <si>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</si>
  <si>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FAIRS AND EXHIBITS</t>
  </si>
  <si>
    <t>MAILING LIST RENTAL</t>
  </si>
  <si>
    <t xml:space="preserve"> DATA PROCESSING</t>
  </si>
  <si>
    <t>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</si>
  <si>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</si>
  <si>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</si>
  <si>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</si>
  <si>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</si>
  <si>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</si>
  <si>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</si>
  <si>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</si>
  <si>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</si>
  <si>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</si>
  <si>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</si>
  <si>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</si>
  <si>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</si>
  <si>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</si>
  <si>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</si>
  <si>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</si>
  <si>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</si>
  <si>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</si>
  <si>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</si>
  <si>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</si>
  <si>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</si>
  <si>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</si>
  <si>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</si>
  <si>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</si>
  <si>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</si>
  <si>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</si>
  <si>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</si>
  <si>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</si>
  <si>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</si>
  <si>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</si>
  <si>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</si>
  <si>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</si>
  <si>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</si>
  <si>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</si>
  <si>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</si>
  <si>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</si>
  <si>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</si>
  <si>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</si>
  <si>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</si>
  <si>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</si>
  <si>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</si>
  <si>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</si>
  <si>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</si>
  <si>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</si>
  <si>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</si>
  <si>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</si>
  <si>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</si>
  <si>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</si>
  <si>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</si>
  <si>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</si>
  <si>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</si>
  <si>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</si>
  <si>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</si>
  <si>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</si>
  <si>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</si>
  <si>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</si>
  <si>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</si>
  <si>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</si>
  <si>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</si>
  <si>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</si>
  <si>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</si>
  <si>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</si>
  <si>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</si>
  <si>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</si>
  <si>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</si>
  <si>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</si>
  <si>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</si>
  <si>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</si>
  <si>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</si>
  <si>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</si>
  <si>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</si>
  <si>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</si>
  <si>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</si>
  <si>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</si>
  <si>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</si>
  <si>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</si>
  <si>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</si>
  <si>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</si>
  <si>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</si>
  <si>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</si>
  <si>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</si>
  <si>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</si>
  <si>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</si>
  <si>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</si>
  <si>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</si>
  <si>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</si>
  <si>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</si>
  <si>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</si>
  <si>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</si>
  <si>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</si>
  <si>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</si>
  <si>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</si>
  <si>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</si>
  <si>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</si>
  <si>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</si>
  <si>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</si>
  <si>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</si>
  <si>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</si>
  <si>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</si>
  <si>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</si>
  <si>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</si>
  <si>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BROCHURE REVENUE</t>
  </si>
  <si>
    <r>
      <rPr>
        <rFont val="Roboto"/>
        <color rgb="FF000000"/>
        <sz val="10.0"/>
      </rPr>
      <t xml:space="preserve">Gross amount from sales of </t>
    </r>
    <r>
      <rPr>
        <rFont val="Roboto"/>
        <color rgb="FF000000"/>
        <sz val="10.0"/>
      </rPr>
      <t>assets other than inventory</t>
    </r>
  </si>
  <si>
    <t>FAIRS AND EXHIBITS</t>
  </si>
  <si>
    <t>DATA PROCESSING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</si>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</sst>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AMERICAN KIDNEY FUND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284331924</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533527</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283798397</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23649866.42</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124491320</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5.263933327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148721113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284331924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23694327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6.276654872</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29533360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284331924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23694327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1.246431688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6.510365015</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348244406</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352931631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0.98671917</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12829515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2605763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15435278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284331924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0.05428612371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1858695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12829515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0.1448764821</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2023'!D40</f>
        <v>272794229</v>
      </c>
      <c r="E41" s="164">
        <f t="shared" ref="E41:E44" si="1">D41/$D$44</f>
        <v>0.9594217391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3846331</v>
      </c>
      <c r="E42" s="164">
        <f t="shared" si="1"/>
        <v>0.01352760867</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7691364</v>
      </c>
      <c r="E43" s="164">
        <f t="shared" si="1"/>
        <v>0.02705065225</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284331924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349583602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7691364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45.45144424</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127219146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3126676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40.68830477</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159891758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KIDNEY FUND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168246.0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1062706.0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2.9460354E8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906510.0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295834492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6272289.0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115242.0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7450594.0</v>
      </c>
      <c r="E26" s="50">
        <v>461097.0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4949556.0</v>
      </c>
      <c r="E27" s="50">
        <v>507759.0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2501038</v>
      </c>
      <c r="E28" s="75">
        <f t="shared" si="2"/>
        <v>-46662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2454376</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298113.0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298113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304974512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AMERICAN KIDNEY FUND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256814302</v>
      </c>
      <c r="D4" s="99">
        <v>2.56814302E8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1603049</v>
      </c>
      <c r="D7" s="99">
        <v>674319.0</v>
      </c>
      <c r="E7" s="99">
        <v>928730.0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12799243</v>
      </c>
      <c r="D9" s="99">
        <v>8703881.0</v>
      </c>
      <c r="E9" s="99">
        <v>1874822.0</v>
      </c>
      <c r="F9" s="99">
        <v>2220540.0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664134</v>
      </c>
      <c r="D10" s="99">
        <v>399378.0</v>
      </c>
      <c r="E10" s="99">
        <v>147087.0</v>
      </c>
      <c r="F10" s="99">
        <v>117669.0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1483156</v>
      </c>
      <c r="D11" s="99">
        <v>949220.0</v>
      </c>
      <c r="E11" s="99">
        <v>296631.0</v>
      </c>
      <c r="F11" s="99">
        <v>237305.0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871361</v>
      </c>
      <c r="D12" s="99">
        <v>557671.0</v>
      </c>
      <c r="E12" s="99">
        <v>174272.0</v>
      </c>
      <c r="F12" s="99">
        <v>139418.0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520068</v>
      </c>
      <c r="D15" s="99">
        <v>363319.0</v>
      </c>
      <c r="E15" s="99">
        <v>76450.0</v>
      </c>
      <c r="F15" s="99">
        <v>80299.0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57376</v>
      </c>
      <c r="D16" s="99">
        <v>40083.0</v>
      </c>
      <c r="E16" s="99">
        <v>8434.0</v>
      </c>
      <c r="F16" s="99">
        <v>8859.0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576546</v>
      </c>
      <c r="D17" s="99">
        <v>576546.0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541574</v>
      </c>
      <c r="D18" s="99">
        <v>0.0</v>
      </c>
      <c r="E18" s="99">
        <v>0.0</v>
      </c>
      <c r="F18" s="99">
        <v>541574.0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103681</v>
      </c>
      <c r="D19" s="99">
        <v>0.0</v>
      </c>
      <c r="E19" s="99">
        <v>103681.0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4934614</v>
      </c>
      <c r="D20" s="99">
        <v>3874102.0</v>
      </c>
      <c r="E20" s="99">
        <v>79994.0</v>
      </c>
      <c r="F20" s="99">
        <v>980518.0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3025408</v>
      </c>
      <c r="D21" s="99">
        <v>2374050.0</v>
      </c>
      <c r="E21" s="99">
        <v>849.0</v>
      </c>
      <c r="F21" s="99">
        <v>650509.0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4662108</v>
      </c>
      <c r="D22" s="99">
        <v>2146802.0</v>
      </c>
      <c r="E22" s="99">
        <v>30906.0</v>
      </c>
      <c r="F22" s="99">
        <v>2484400.0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1976087</v>
      </c>
      <c r="D23" s="99">
        <v>1466077.0</v>
      </c>
      <c r="E23" s="99">
        <v>229281.0</v>
      </c>
      <c r="F23" s="99">
        <v>280729.0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540530</v>
      </c>
      <c r="D25" s="99">
        <v>377631.0</v>
      </c>
      <c r="E25" s="99">
        <v>79442.0</v>
      </c>
      <c r="F25" s="99">
        <v>83457.0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613359</v>
      </c>
      <c r="D26" s="99">
        <v>422851.0</v>
      </c>
      <c r="E26" s="99">
        <v>18164.0</v>
      </c>
      <c r="F26" s="99">
        <v>172344.0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143941</v>
      </c>
      <c r="D28" s="99">
        <v>129969.0</v>
      </c>
      <c r="E28" s="99">
        <v>6007.0</v>
      </c>
      <c r="F28" s="99">
        <v>7965.0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623895</v>
      </c>
      <c r="D31" s="99">
        <v>435873.0</v>
      </c>
      <c r="E31" s="99">
        <v>91694.0</v>
      </c>
      <c r="F31" s="99">
        <v>96328.0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127842</v>
      </c>
      <c r="D32" s="99">
        <v>89310.0</v>
      </c>
      <c r="E32" s="99">
        <v>18793.0</v>
      </c>
      <c r="F32" s="99">
        <v>19739.0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347484</v>
      </c>
      <c r="D34" s="99">
        <v>330745.0</v>
      </c>
      <c r="E34" s="99">
        <v>2322.0</v>
      </c>
      <c r="F34" s="99">
        <v>14417.0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266401</v>
      </c>
      <c r="D35" s="99">
        <v>85584.0</v>
      </c>
      <c r="E35" s="99">
        <v>0.0</v>
      </c>
      <c r="F35" s="99">
        <v>180817.0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158519</v>
      </c>
      <c r="D36" s="99">
        <v>58721.0</v>
      </c>
      <c r="E36" s="99">
        <v>3291.0</v>
      </c>
      <c r="F36" s="99">
        <v>96507.0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157166</v>
      </c>
      <c r="D37" s="99">
        <v>123049.0</v>
      </c>
      <c r="E37" s="99">
        <v>5166.0</v>
      </c>
      <c r="F37" s="99">
        <v>28951.0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293611844</v>
      </c>
      <c r="D40" s="103">
        <f t="shared" si="2"/>
        <v>280993483</v>
      </c>
      <c r="E40" s="103">
        <f t="shared" si="2"/>
        <v>4176016</v>
      </c>
      <c r="F40" s="103">
        <f t="shared" si="2"/>
        <v>8442345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KIDNEY FUND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1.30678655E8</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3101779.0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819821.0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4907982.0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4132643.0</v>
      </c>
      <c r="E12" s="108">
        <f>D11-D12</f>
        <v>775339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3.285272E7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7314857.0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175543171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3285491.0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7343427.0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10628918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1.5848035E8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6433903.0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164914253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175543171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AMERICAN KIDNEY FUND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293611844</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623895</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292987949</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24415662.42</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130678655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5.352246962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158480350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293611844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24467653.67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6.47713721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32852720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293611844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24467653.67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1.342700058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6.69494702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294603540</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304974512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0.9659939713</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14402292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3018651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17420943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293611844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0.05933324338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2147290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14402292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0.1490936304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245</v>
      </c>
      <c r="D41" s="75">
        <f>'Expenses 2024'!D40</f>
        <v>280993483</v>
      </c>
      <c r="E41" s="164">
        <f t="shared" ref="E41:E44" si="1">D41/$D$44</f>
        <v>0.9570236649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4176016</v>
      </c>
      <c r="E42" s="164">
        <f t="shared" si="1"/>
        <v>0.01422291398</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8442345</v>
      </c>
      <c r="E43" s="164">
        <f t="shared" si="1"/>
        <v>0.02875342113</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293611844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295834492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8442345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35.04174397</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134600255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3285491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40.96807905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175543171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AMERICAN KIDNEY FUND</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182</v>
      </c>
      <c r="D5" s="176">
        <f>'Ratios 2022'!D8</f>
        <v>2.468500229</v>
      </c>
      <c r="E5" s="176">
        <f>'Ratios 2023'!D8</f>
        <v>5.263933327</v>
      </c>
      <c r="F5" s="176">
        <f>'Ratios 2024'!D8</f>
        <v>5.352246962</v>
      </c>
      <c r="G5" s="176">
        <f>average(D5:F5)</f>
        <v>4.361560173</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190</v>
      </c>
      <c r="D10" s="148">
        <f>'Ratios 2022'!D14</f>
        <v>3.007740828</v>
      </c>
      <c r="E10" s="148">
        <f>'Ratios 2023'!D14</f>
        <v>6.276654872</v>
      </c>
      <c r="F10" s="148">
        <f>'Ratios 2024'!D14</f>
        <v>6.47713721</v>
      </c>
      <c r="G10" s="176">
        <f>average(D10:F10)</f>
        <v>5.253844303</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0.6025832208</v>
      </c>
      <c r="E15" s="179">
        <f>'Ratios 2023'!D20</f>
        <v>1.246431688</v>
      </c>
      <c r="F15" s="179">
        <f>'Ratios 2024'!D20</f>
        <v>1.342700058</v>
      </c>
      <c r="G15" s="176">
        <f>average(D15:F15)</f>
        <v>1.063904989</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0.9936687353</v>
      </c>
      <c r="E20" s="162">
        <f>'Ratios 2023'!D26</f>
        <v>0.98671917</v>
      </c>
      <c r="F20" s="162">
        <f>'Ratios 2024'!D26</f>
        <v>0.9659939713</v>
      </c>
      <c r="G20" s="180">
        <f>average(D20:F20)</f>
        <v>0.9821272922</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0.04403966051</v>
      </c>
      <c r="E25" s="162">
        <f>'Ratios 2023'!D33</f>
        <v>0.05428612371</v>
      </c>
      <c r="F25" s="162">
        <f>'Ratios 2024'!D33</f>
        <v>0.05933324338</v>
      </c>
      <c r="G25" s="180">
        <f>average(D25:F25)</f>
        <v>0.0525530092</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0.1523916385</v>
      </c>
      <c r="E30" s="162">
        <f>'Ratios 2023'!D38</f>
        <v>0.1448764821</v>
      </c>
      <c r="F30" s="162">
        <f>'Ratios 2024'!D38</f>
        <v>0.1490936304</v>
      </c>
      <c r="G30" s="180">
        <f>average(D30:F30)</f>
        <v>0.1487872503</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0.9676260862</v>
      </c>
      <c r="E35" s="162">
        <f>'Ratios 2023'!E41</f>
        <v>0.9594217391</v>
      </c>
      <c r="F35" s="162">
        <f>'Ratios 2024'!E41</f>
        <v>0.9570236649</v>
      </c>
      <c r="G35" s="180">
        <f t="shared" ref="G35:G37" si="1">average(D35:F35)</f>
        <v>0.9613571634</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0.01137288436</v>
      </c>
      <c r="E36" s="162">
        <f>'Ratios 2023'!E42</f>
        <v>0.01352760867</v>
      </c>
      <c r="F36" s="162">
        <f>'Ratios 2024'!E42</f>
        <v>0.01422291398</v>
      </c>
      <c r="G36" s="180">
        <f t="shared" si="1"/>
        <v>0.01304113567</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0.02100102943</v>
      </c>
      <c r="E37" s="162">
        <f>'Ratios 2023'!E43</f>
        <v>0.02705065225</v>
      </c>
      <c r="F37" s="162">
        <f>'Ratios 2024'!E43</f>
        <v>0.02875342113</v>
      </c>
      <c r="G37" s="180">
        <f t="shared" si="1"/>
        <v>0.02560170094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51.78321223</v>
      </c>
      <c r="E42" s="165">
        <f>'Ratios 2023'!D49</f>
        <v>45.45144424</v>
      </c>
      <c r="F42" s="165">
        <f>'Ratios 2024'!D49</f>
        <v>35.04174397</v>
      </c>
      <c r="G42" s="182">
        <f>average(D42:F42)</f>
        <v>44.09213348</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30.78326814</v>
      </c>
      <c r="E47" s="148">
        <f>'Ratios 2023'!D54</f>
        <v>40.68830477</v>
      </c>
      <c r="F47" s="148">
        <f>'Ratios 2024'!D54</f>
        <v>40.96807905</v>
      </c>
      <c r="G47" s="176">
        <f>average(D47:F47)</f>
        <v>37.47988398</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KIDNEY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KIDNEY FUND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208631.0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929565.0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3.39936799E8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336504.0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341074995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590.0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590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413387.0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74700.0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3589160.0</v>
      </c>
      <c r="E26" s="50">
        <v>547934.0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3109613.0</v>
      </c>
      <c r="E27" s="50">
        <v>602411.0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479547</v>
      </c>
      <c r="E28" s="75">
        <f t="shared" si="2"/>
        <v>-54477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425070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114000.0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114000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342102742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AMERICAN KIDNEY FUND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285384128</v>
      </c>
      <c r="D4" s="99">
        <v>2.85384128E8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1311796</v>
      </c>
      <c r="D7" s="99">
        <v>555592.0</v>
      </c>
      <c r="E7" s="99">
        <v>756204.0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10068310</v>
      </c>
      <c r="D9" s="99">
        <v>6669513.0</v>
      </c>
      <c r="E9" s="99">
        <v>1689162.0</v>
      </c>
      <c r="F9" s="99">
        <v>1709635.0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563005</v>
      </c>
      <c r="D10" s="99">
        <v>360323.0</v>
      </c>
      <c r="E10" s="99">
        <v>118231.0</v>
      </c>
      <c r="F10" s="99">
        <v>84451.0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1171228</v>
      </c>
      <c r="D11" s="99">
        <v>725093.0</v>
      </c>
      <c r="E11" s="99">
        <v>255075.0</v>
      </c>
      <c r="F11" s="99">
        <v>191060.0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697906</v>
      </c>
      <c r="D12" s="99">
        <v>446660.0</v>
      </c>
      <c r="E12" s="99">
        <v>146560.0</v>
      </c>
      <c r="F12" s="99">
        <v>104686.0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773007</v>
      </c>
      <c r="D15" s="99">
        <v>547289.0</v>
      </c>
      <c r="E15" s="99">
        <v>105129.0</v>
      </c>
      <c r="F15" s="99">
        <v>120589.0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65697</v>
      </c>
      <c r="D16" s="99">
        <v>46513.0</v>
      </c>
      <c r="E16" s="99">
        <v>8935.0</v>
      </c>
      <c r="F16" s="99">
        <v>10249.0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478794</v>
      </c>
      <c r="D17" s="99">
        <v>478794.0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562455</v>
      </c>
      <c r="D18" s="99">
        <v>0.0</v>
      </c>
      <c r="E18" s="99">
        <v>0.0</v>
      </c>
      <c r="F18" s="99">
        <v>562455.0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66067</v>
      </c>
      <c r="D19" s="99">
        <v>0.0</v>
      </c>
      <c r="E19" s="99">
        <v>66067.0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2922632</v>
      </c>
      <c r="D20" s="99">
        <v>2266701.0</v>
      </c>
      <c r="E20" s="99">
        <v>46199.0</v>
      </c>
      <c r="F20" s="99">
        <v>609732.0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1504429</v>
      </c>
      <c r="D21" s="99">
        <v>1277699.0</v>
      </c>
      <c r="E21" s="99">
        <v>2239.0</v>
      </c>
      <c r="F21" s="99">
        <v>224491.0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4270742</v>
      </c>
      <c r="D22" s="99">
        <v>2042928.0</v>
      </c>
      <c r="E22" s="99">
        <v>47444.0</v>
      </c>
      <c r="F22" s="99">
        <v>2180370.0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1436771</v>
      </c>
      <c r="D23" s="99">
        <v>1071081.0</v>
      </c>
      <c r="E23" s="99">
        <v>145838.0</v>
      </c>
      <c r="F23" s="99">
        <v>219852.0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844239</v>
      </c>
      <c r="D25" s="99">
        <v>613064.0</v>
      </c>
      <c r="E25" s="99">
        <v>95765.0</v>
      </c>
      <c r="F25" s="99">
        <v>135410.0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233626</v>
      </c>
      <c r="D28" s="99">
        <v>155219.0</v>
      </c>
      <c r="E28" s="99">
        <v>7603.0</v>
      </c>
      <c r="F28" s="99">
        <v>70804.0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516253</v>
      </c>
      <c r="D31" s="99">
        <v>365300.0</v>
      </c>
      <c r="E31" s="99">
        <v>70268.0</v>
      </c>
      <c r="F31" s="99">
        <v>80685.0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277068</v>
      </c>
      <c r="D34" s="99">
        <v>277068.0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240682</v>
      </c>
      <c r="D35" s="99">
        <v>78462.0</v>
      </c>
      <c r="E35" s="99">
        <v>0.0</v>
      </c>
      <c r="F35" s="99">
        <v>162220.0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157302</v>
      </c>
      <c r="D36" s="99">
        <v>58411.0</v>
      </c>
      <c r="E36" s="99">
        <v>2645.0</v>
      </c>
      <c r="F36" s="99">
        <v>96246.0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85822</v>
      </c>
      <c r="D37" s="99">
        <v>58627.0</v>
      </c>
      <c r="E37" s="99">
        <v>3536.0</v>
      </c>
      <c r="F37" s="99">
        <v>23659.0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313631959</v>
      </c>
      <c r="D40" s="103">
        <f t="shared" si="2"/>
        <v>303478465</v>
      </c>
      <c r="E40" s="103">
        <f t="shared" si="2"/>
        <v>3566900</v>
      </c>
      <c r="F40" s="103">
        <f t="shared" si="2"/>
        <v>6586594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KIDNEY FUND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6.4410516E7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4433214.0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507864.0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4325754.0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3217106.0</v>
      </c>
      <c r="E12" s="108">
        <f>D11-D12</f>
        <v>1108648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1.5749113E7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2931788.0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89141143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2029906.0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222993.0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3168628.0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5421527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7.8610304E7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5109312.0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83719616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89141143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AMERICAN KIDNEY FUND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313631959</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516253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313115706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26092975.5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64410516</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2.468500229</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78610304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313631959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26135996.58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3.007740828</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15749113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313631959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26135996.58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0.6025832208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3.07108345</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339936799</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342102742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0.9936687353</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11380106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2432139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13812245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313631959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0.04403966051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1734233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11380106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0.1523916385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303478465</v>
      </c>
      <c r="E41" s="164">
        <f t="shared" ref="E41:E44" si="1">D41/$D$44</f>
        <v>0.9676260862</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3566900</v>
      </c>
      <c r="E42" s="164">
        <f t="shared" si="1"/>
        <v>0.01137288436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6586594</v>
      </c>
      <c r="E43" s="164">
        <f t="shared" si="1"/>
        <v>0.02100102943</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313631959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341074995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6586594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51.78321223</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69351594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2252899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30.78326814</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89141143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KIDNEY FUND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163485.0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1175711.0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3.48244406E8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951422.0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349583602</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507.0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507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3132658.0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80869.0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1.0865752E7</v>
      </c>
      <c r="E26" s="50">
        <v>606705.0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1.0866111E7</v>
      </c>
      <c r="E27" s="50">
        <v>665231.0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-359</v>
      </c>
      <c r="E28" s="75">
        <f t="shared" si="2"/>
        <v>-58526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-58885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192880.0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192880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352931631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AMERICAN KIDNEY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252025800</v>
      </c>
      <c r="D4" s="99">
        <v>2.520258E8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1438419</v>
      </c>
      <c r="D7" s="99">
        <v>608200.0</v>
      </c>
      <c r="E7" s="99">
        <v>830219.0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11391096</v>
      </c>
      <c r="D9" s="99">
        <v>7522539.0</v>
      </c>
      <c r="E9" s="99">
        <v>1835339.0</v>
      </c>
      <c r="F9" s="99">
        <v>2033218.0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621672</v>
      </c>
      <c r="D10" s="99">
        <v>391653.0</v>
      </c>
      <c r="E10" s="99">
        <v>130551.0</v>
      </c>
      <c r="F10" s="99">
        <v>99468.0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1237023</v>
      </c>
      <c r="D11" s="99">
        <v>779324.0</v>
      </c>
      <c r="E11" s="99">
        <v>259775.0</v>
      </c>
      <c r="F11" s="99">
        <v>197924.0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747068</v>
      </c>
      <c r="D12" s="99">
        <v>470654.0</v>
      </c>
      <c r="E12" s="99">
        <v>156884.0</v>
      </c>
      <c r="F12" s="99">
        <v>119530.0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139132</v>
      </c>
      <c r="D15" s="99">
        <v>95361.0</v>
      </c>
      <c r="E15" s="99">
        <v>19729.0</v>
      </c>
      <c r="F15" s="99">
        <v>24042.0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105457</v>
      </c>
      <c r="D16" s="99">
        <v>72280.0</v>
      </c>
      <c r="E16" s="99">
        <v>14954.0</v>
      </c>
      <c r="F16" s="99">
        <v>18223.0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505723</v>
      </c>
      <c r="D17" s="99">
        <v>505723.0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587815</v>
      </c>
      <c r="D18" s="99">
        <v>0.0</v>
      </c>
      <c r="E18" s="99">
        <v>0.0</v>
      </c>
      <c r="F18" s="99">
        <v>587815.0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83113</v>
      </c>
      <c r="D19" s="99">
        <v>0.0</v>
      </c>
      <c r="E19" s="99">
        <v>83113.0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4478232</v>
      </c>
      <c r="D20" s="99">
        <v>3309065.0</v>
      </c>
      <c r="E20" s="99">
        <v>70410.0</v>
      </c>
      <c r="F20" s="99">
        <v>1098757.0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2068233</v>
      </c>
      <c r="D21" s="99">
        <v>1819150.0</v>
      </c>
      <c r="E21" s="99">
        <v>1938.0</v>
      </c>
      <c r="F21" s="99">
        <v>247145.0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4308165</v>
      </c>
      <c r="D22" s="99">
        <v>1942510.0</v>
      </c>
      <c r="E22" s="99">
        <v>31987.0</v>
      </c>
      <c r="F22" s="99">
        <v>2333668.0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1452620</v>
      </c>
      <c r="D23" s="99">
        <v>1053572.0</v>
      </c>
      <c r="E23" s="99">
        <v>160766.0</v>
      </c>
      <c r="F23" s="99">
        <v>238282.0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873799</v>
      </c>
      <c r="D25" s="99">
        <v>598854.0</v>
      </c>
      <c r="E25" s="99">
        <v>123935.0</v>
      </c>
      <c r="F25" s="99">
        <v>151010.0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263837</v>
      </c>
      <c r="D26" s="99">
        <v>193249.0</v>
      </c>
      <c r="E26" s="99">
        <v>21867.0</v>
      </c>
      <c r="F26" s="99">
        <v>48721.0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421422</v>
      </c>
      <c r="D28" s="99">
        <v>353091.0</v>
      </c>
      <c r="E28" s="99">
        <v>0.0</v>
      </c>
      <c r="F28" s="99">
        <v>68331.0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533527</v>
      </c>
      <c r="D31" s="99">
        <v>365650.0</v>
      </c>
      <c r="E31" s="99">
        <v>75673.0</v>
      </c>
      <c r="F31" s="99">
        <v>92204.0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126863</v>
      </c>
      <c r="D32" s="99">
        <v>86952.0</v>
      </c>
      <c r="E32" s="99">
        <v>17989.0</v>
      </c>
      <c r="F32" s="99">
        <v>21922.0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241</v>
      </c>
      <c r="C34" s="98">
        <f t="shared" si="1"/>
        <v>379597</v>
      </c>
      <c r="D34" s="99">
        <v>348501.0</v>
      </c>
      <c r="E34" s="99">
        <v>2003.0</v>
      </c>
      <c r="F34" s="99">
        <v>29093.0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248812</v>
      </c>
      <c r="D35" s="99">
        <v>84173.0</v>
      </c>
      <c r="E35" s="99">
        <v>0.0</v>
      </c>
      <c r="F35" s="99">
        <v>164639.0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152066</v>
      </c>
      <c r="D36" s="99">
        <v>59376.0</v>
      </c>
      <c r="E36" s="99">
        <v>3242.0</v>
      </c>
      <c r="F36" s="99">
        <v>89448.0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142433</v>
      </c>
      <c r="D37" s="99">
        <v>108552.0</v>
      </c>
      <c r="E37" s="99">
        <v>5957.0</v>
      </c>
      <c r="F37" s="99">
        <v>27924.0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284331924</v>
      </c>
      <c r="D40" s="103">
        <f t="shared" si="2"/>
        <v>272794229</v>
      </c>
      <c r="E40" s="103">
        <f t="shared" si="2"/>
        <v>3846331</v>
      </c>
      <c r="F40" s="103">
        <f t="shared" si="2"/>
        <v>7691364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KIDNEY FUND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1.2449132E8</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2094976.0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632850.0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4480691.0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3581151.0</v>
      </c>
      <c r="E12" s="108">
        <f>D11-D12</f>
        <v>899540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2.953336E7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2239712.0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159891758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3126676.0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2367035.0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5493711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1.48721113E8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5676934.0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154398047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159891758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