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<sst xmlns="http://schemas.openxmlformats.org/spreadsheetml/2006/main" count="873" uniqueCount="251">
  <si>
    <t>LEARNING POLICY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</si>
  <si>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</si>
  <si>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</si>
  <si>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</si>
  <si>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</si>
  <si>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</si>
  <si>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</si>
  <si>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</si>
  <si>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</si>
  <si>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</si>
  <si>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</si>
  <si>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</si>
  <si>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</si>
  <si>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</si>
  <si>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</si>
  <si>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</si>
  <si>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</si>
  <si>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</si>
  <si>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</si>
  <si>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</si>
  <si>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</si>
  <si>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</si>
  <si>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</si>
  <si>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</si>
  <si>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</si>
  <si>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</si>
  <si>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</si>
  <si>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</si>
  <si>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</si>
  <si>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</si>
  <si>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</si>
  <si>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</si>
  <si>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</si>
  <si>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</si>
  <si>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</si>
  <si>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</si>
  <si>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</si>
  <si>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</si>
  <si>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</si>
  <si>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</si>
  <si>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</si>
  <si>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</si>
  <si>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</si>
  <si>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</si>
  <si>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</si>
  <si>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</si>
  <si>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</si>
  <si>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</si>
  <si>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</si>
  <si>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</si>
  <si>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</si>
  <si>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</si>
  <si>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</si>
  <si>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</si>
  <si>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</si>
  <si>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</si>
  <si>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</si>
  <si>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</si>
  <si>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</si>
  <si>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</si>
  <si>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</si>
  <si>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</si>
  <si>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</si>
  <si>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</si>
  <si>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Revenue</t>
  </si>
  <si>
    <t>Other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</si>
  <si>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</si>
  <si>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</si>
  <si>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</si>
  <si>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</si>
  <si>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</si>
  <si>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</si>
  <si>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</si>
  <si>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</si>
  <si>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</si>
  <si>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</si>
  <si>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</si>
  <si>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</si>
  <si>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</si>
  <si>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</si>
  <si>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</si>
  <si>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</si>
  <si>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</si>
  <si>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</si>
  <si>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</si>
  <si>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</si>
  <si>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</si>
  <si>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</si>
  <si>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</si>
  <si>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</si>
  <si>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</si>
  <si>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</si>
  <si>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</si>
  <si>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</si>
  <si>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</si>
  <si>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</si>
  <si>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</si>
  <si>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</si>
  <si>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</si>
  <si>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</si>
  <si>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</si>
  <si>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</si>
  <si>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</si>
  <si>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</si>
  <si>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</si>
  <si>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</si>
  <si>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</si>
  <si>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</si>
  <si>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</si>
  <si>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</si>
  <si>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</si>
  <si>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</si>
  <si>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</si>
  <si>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</si>
  <si>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</si>
  <si>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</si>
  <si>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</si>
  <si>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</si>
  <si>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</si>
  <si>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</si>
  <si>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</si>
  <si>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</si>
  <si>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</si>
  <si>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</si>
  <si>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</si>
  <si>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</si>
  <si>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</si>
  <si>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</si>
  <si>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</si>
  <si>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</si>
  <si>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</si>
  <si>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</si>
  <si>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</si>
  <si>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</si>
  <si>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</si>
  <si>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Website</t>
  </si>
  <si>
    <t>Other Employee Expenses</t>
  </si>
  <si>
    <t>Printing &amp; Publications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</si>
  <si>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</si>
  <si>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</si>
  <si>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</si>
  <si>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</si>
  <si>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</si>
  <si>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</si>
  <si>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</si>
  <si>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</si>
  <si>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</si>
  <si>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</si>
  <si>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</si>
  <si>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</si>
  <si>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</si>
  <si>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</si>
  <si>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</si>
  <si>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</si>
  <si>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</si>
  <si>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</si>
  <si>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</si>
  <si>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</si>
  <si>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</si>
  <si>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</si>
  <si>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</si>
  <si>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</si>
  <si>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</si>
  <si>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</si>
  <si>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</si>
  <si>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</si>
  <si>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</si>
  <si>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</si>
  <si>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</si>
  <si>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</si>
  <si>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</si>
  <si>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</si>
  <si>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</si>
  <si>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</si>
  <si>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</si>
  <si>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</si>
  <si>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</si>
  <si>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</si>
  <si>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</si>
  <si>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</si>
  <si>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</si>
  <si>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</si>
  <si>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</si>
  <si>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</si>
  <si>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</si>
  <si>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</si>
  <si>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</si>
  <si>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</si>
  <si>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</si>
  <si>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</si>
  <si>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</si>
  <si>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</si>
  <si>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</si>
  <si>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</si>
  <si>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</si>
  <si>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</si>
  <si>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</si>
  <si>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</si>
  <si>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</si>
  <si>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</si>
  <si>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</si>
  <si>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</si>
  <si>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</si>
  <si>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</si>
  <si>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</si>
  <si>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</si>
  <si>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</si>
  <si>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</si>
  <si>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</si>
  <si>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</si>
  <si>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</si>
  <si>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</si>
  <si>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</si>
  <si>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</si>
  <si>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</si>
  <si>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</si>
  <si>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</si>
  <si>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</si>
  <si>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</si>
  <si>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</si>
  <si>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</si>
  <si>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</si>
  <si>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</si>
  <si>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</si>
  <si>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</si>
  <si>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</si>
  <si>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</si>
  <si>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</si>
  <si>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</si>
  <si>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</si>
  <si>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</si>
  <si>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</si>
  <si>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</si>
  <si>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</si>
  <si>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</si>
  <si>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</si>
  <si>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</si>
  <si>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</si>
  <si>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</si>
  <si>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</si>
  <si>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Utilities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</si>
  <si>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</si>
  <si>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</si>
  <si>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ERTC</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</si>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</sst>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LEARNING POLICY INSTITUTE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14560465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41784</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14518681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1209890.083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9248937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7.64444401</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19870264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14560465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1213372.083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16.37606821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19735443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14560465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1213372.083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16.26495555</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23.90939956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19336301</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20333938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0.9509373443</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8720943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1819756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10540699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14560465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0.7239259873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1220067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8720943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0.1399008112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12277869</v>
      </c>
      <c r="E41" s="164">
        <f t="shared" ref="E41:E44" si="1">D41/$D$44</f>
        <v>0.8432333033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1970095</v>
      </c>
      <c r="E42" s="164">
        <f t="shared" si="1"/>
        <v>0.1353044013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312501</v>
      </c>
      <c r="E43" s="164">
        <f t="shared" si="1"/>
        <v>0.02146229533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14560465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19336301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312501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61.8759652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17100056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228287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74.9059561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41618767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LEARNING POLICY INSTITUTE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8638073.0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8638073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438145.0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67</v>
      </c>
      <c r="D11" s="61"/>
      <c r="E11" s="61"/>
      <c r="F11" s="62">
        <v>22731.0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460876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1189601.0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243</v>
      </c>
      <c r="D39" s="74"/>
      <c r="E39" s="48">
        <v>226066.0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226066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10514616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LEARNING POLICY INSTITUTE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878051</v>
      </c>
      <c r="D3" s="99">
        <v>878051.0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1369887</v>
      </c>
      <c r="D7" s="99">
        <v>1135646.0</v>
      </c>
      <c r="E7" s="99">
        <v>200004.0</v>
      </c>
      <c r="F7" s="99">
        <v>34237.0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8165941</v>
      </c>
      <c r="D9" s="99">
        <v>6829456.0</v>
      </c>
      <c r="E9" s="99">
        <v>1128731.0</v>
      </c>
      <c r="F9" s="99">
        <v>207754.0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18294</v>
      </c>
      <c r="D10" s="99">
        <v>15150.0</v>
      </c>
      <c r="E10" s="99">
        <v>2679.0</v>
      </c>
      <c r="F10" s="99">
        <v>465.0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1496211</v>
      </c>
      <c r="D11" s="99">
        <v>1239063.0</v>
      </c>
      <c r="E11" s="99">
        <v>219129.0</v>
      </c>
      <c r="F11" s="99">
        <v>38019.0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674342</v>
      </c>
      <c r="D12" s="99">
        <v>558445.0</v>
      </c>
      <c r="E12" s="99">
        <v>98762.0</v>
      </c>
      <c r="F12" s="99">
        <v>17135.0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25900</v>
      </c>
      <c r="D16" s="99">
        <v>17558.0</v>
      </c>
      <c r="E16" s="99">
        <v>8119.0</v>
      </c>
      <c r="F16" s="99">
        <v>223.0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94889</v>
      </c>
      <c r="D19" s="99">
        <v>0.0</v>
      </c>
      <c r="E19" s="99">
        <v>94889.0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1430242</v>
      </c>
      <c r="D20" s="99">
        <v>1206456.0</v>
      </c>
      <c r="E20" s="99">
        <v>217799.0</v>
      </c>
      <c r="F20" s="99">
        <v>5987.0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196911</v>
      </c>
      <c r="D21" s="99">
        <v>165377.0</v>
      </c>
      <c r="E21" s="99">
        <v>28154.0</v>
      </c>
      <c r="F21" s="99">
        <v>3380.0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87783</v>
      </c>
      <c r="D22" s="99">
        <v>73729.0</v>
      </c>
      <c r="E22" s="99">
        <v>14054.0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974516</v>
      </c>
      <c r="D25" s="99">
        <v>818462.0</v>
      </c>
      <c r="E25" s="99">
        <v>139329.0</v>
      </c>
      <c r="F25" s="99">
        <v>16725.0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168103</v>
      </c>
      <c r="D26" s="99">
        <v>137815.0</v>
      </c>
      <c r="E26" s="99">
        <v>30288.0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410051</v>
      </c>
      <c r="D28" s="99">
        <v>336169.0</v>
      </c>
      <c r="E28" s="99">
        <v>73882.0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30942</v>
      </c>
      <c r="D31" s="99">
        <v>25987.0</v>
      </c>
      <c r="E31" s="99">
        <v>4424.0</v>
      </c>
      <c r="F31" s="99">
        <v>531.0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28828</v>
      </c>
      <c r="D32" s="99">
        <v>19543.0</v>
      </c>
      <c r="E32" s="99">
        <v>9037.0</v>
      </c>
      <c r="F32" s="99">
        <v>248.0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150668</v>
      </c>
      <c r="D34" s="99">
        <v>126541.0</v>
      </c>
      <c r="E34" s="99">
        <v>21541.0</v>
      </c>
      <c r="F34" s="99">
        <v>2586.0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135024</v>
      </c>
      <c r="D35" s="99">
        <v>113400.0</v>
      </c>
      <c r="E35" s="99">
        <v>19304.0</v>
      </c>
      <c r="F35" s="99">
        <v>2320.0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92653</v>
      </c>
      <c r="D36" s="99">
        <v>77816.0</v>
      </c>
      <c r="E36" s="99">
        <v>13247.0</v>
      </c>
      <c r="F36" s="99">
        <v>1590.0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61763</v>
      </c>
      <c r="D37" s="99">
        <v>41869.0</v>
      </c>
      <c r="E37" s="99">
        <v>19362.0</v>
      </c>
      <c r="F37" s="99">
        <v>532.0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11675</v>
      </c>
      <c r="D38" s="99">
        <v>9805.0</v>
      </c>
      <c r="E38" s="99">
        <v>1670.0</v>
      </c>
      <c r="F38" s="99">
        <v>200.0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16502674</v>
      </c>
      <c r="D40" s="103">
        <f t="shared" si="2"/>
        <v>13826338</v>
      </c>
      <c r="E40" s="103">
        <f t="shared" si="2"/>
        <v>2344404</v>
      </c>
      <c r="F40" s="103">
        <f t="shared" si="2"/>
        <v>331932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LEARNING POLICY INSTITUTE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6104533.0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4084114.0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38604.0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220398.0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181403.0</v>
      </c>
      <c r="E12" s="108">
        <f>D11-D12</f>
        <v>38995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2.1109177E7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471782.0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3930583.0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35777788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185266.0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5926.0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5027843.0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5219035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1.9930316E7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1.0628437E7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30558753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35777788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LEARNING POLICY INSTITUTE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16502674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30942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16471732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1372644.333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6104533</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4.447279497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19930316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16502674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1375222.833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14.49242662</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21580959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16502674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1375222.833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15.69269974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20.13997924</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8638073</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10514616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0.8215300492</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9535828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2188847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11724675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16502674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0.7104712242</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1514505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9535828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0.1588226004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244</v>
      </c>
      <c r="D41" s="75">
        <f>'Expenses 2024'!D40</f>
        <v>13826338</v>
      </c>
      <c r="E41" s="164">
        <f t="shared" ref="E41:E44" si="1">D41/$D$44</f>
        <v>0.8378241005</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2344404</v>
      </c>
      <c r="E42" s="164">
        <f t="shared" si="1"/>
        <v>0.1420620682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331932</v>
      </c>
      <c r="E43" s="164">
        <f t="shared" si="1"/>
        <v>0.02011383125</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16502674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8638073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331932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26.02362231</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10227251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191192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53.49204465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35777788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LEARNING POLICY INSTITUTE</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182</v>
      </c>
      <c r="D5" s="176">
        <f>'Ratios 2022'!D8</f>
        <v>7.197847696</v>
      </c>
      <c r="E5" s="176">
        <f>'Ratios 2023'!D8</f>
        <v>7.64444401</v>
      </c>
      <c r="F5" s="176">
        <f>'Ratios 2024'!D8</f>
        <v>4.447279497</v>
      </c>
      <c r="G5" s="176">
        <f>average(D5:F5)</f>
        <v>6.429857068</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190</v>
      </c>
      <c r="D10" s="148">
        <f>'Ratios 2022'!D14</f>
        <v>15.0605926</v>
      </c>
      <c r="E10" s="148">
        <f>'Ratios 2023'!D14</f>
        <v>16.37606821</v>
      </c>
      <c r="F10" s="148">
        <f>'Ratios 2024'!D14</f>
        <v>14.49242662</v>
      </c>
      <c r="G10" s="176">
        <f>average(D10:F10)</f>
        <v>15.30969581</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14.61782846</v>
      </c>
      <c r="E15" s="179">
        <f>'Ratios 2023'!D20</f>
        <v>16.26495555</v>
      </c>
      <c r="F15" s="179">
        <f>'Ratios 2024'!D20</f>
        <v>15.69269974</v>
      </c>
      <c r="G15" s="176">
        <f>average(D15:F15)</f>
        <v>15.52516125</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1.010057885</v>
      </c>
      <c r="E20" s="162">
        <f>'Ratios 2023'!D26</f>
        <v>0.9509373443</v>
      </c>
      <c r="F20" s="162">
        <f>'Ratios 2024'!D26</f>
        <v>0.8215300492</v>
      </c>
      <c r="G20" s="180">
        <f>average(D20:F20)</f>
        <v>0.9275084262</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0.6964007661</v>
      </c>
      <c r="E25" s="162">
        <f>'Ratios 2023'!D33</f>
        <v>0.7239259873</v>
      </c>
      <c r="F25" s="162">
        <f>'Ratios 2024'!D33</f>
        <v>0.7104712242</v>
      </c>
      <c r="G25" s="180">
        <f>average(D25:F25)</f>
        <v>0.7102659925</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0.1352033543</v>
      </c>
      <c r="E30" s="162">
        <f>'Ratios 2023'!D38</f>
        <v>0.1399008112</v>
      </c>
      <c r="F30" s="162">
        <f>'Ratios 2024'!D38</f>
        <v>0.1588226004</v>
      </c>
      <c r="G30" s="180">
        <f>average(D30:F30)</f>
        <v>0.1446422553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0.857891621</v>
      </c>
      <c r="E35" s="162">
        <f>'Ratios 2023'!E41</f>
        <v>0.8432333033</v>
      </c>
      <c r="F35" s="162">
        <f>'Ratios 2024'!E41</f>
        <v>0.8378241005</v>
      </c>
      <c r="G35" s="180">
        <f t="shared" ref="G35:G37" si="1">average(D35:F35)</f>
        <v>0.8463163416</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0.1201565089</v>
      </c>
      <c r="E36" s="162">
        <f>'Ratios 2023'!E42</f>
        <v>0.1353044013</v>
      </c>
      <c r="F36" s="162">
        <f>'Ratios 2024'!E42</f>
        <v>0.1420620682</v>
      </c>
      <c r="G36" s="180">
        <f t="shared" si="1"/>
        <v>0.1325076595</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0.02195187009</v>
      </c>
      <c r="E37" s="162">
        <f>'Ratios 2023'!E43</f>
        <v>0.02146229533</v>
      </c>
      <c r="F37" s="162">
        <f>'Ratios 2024'!E43</f>
        <v>0.02011383125</v>
      </c>
      <c r="G37" s="180">
        <f t="shared" si="1"/>
        <v>0.02117599889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97.30238535</v>
      </c>
      <c r="E42" s="165">
        <f>'Ratios 2023'!D49</f>
        <v>61.8759652</v>
      </c>
      <c r="F42" s="165">
        <f>'Ratios 2024'!D49</f>
        <v>26.02362231</v>
      </c>
      <c r="G42" s="182">
        <f>average(D42:F42)</f>
        <v>61.73399095</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77.69573931</v>
      </c>
      <c r="E47" s="148">
        <f>'Ratios 2023'!D54</f>
        <v>74.9059561</v>
      </c>
      <c r="F47" s="148">
        <f>'Ratios 2024'!D54</f>
        <v>53.49204465</v>
      </c>
      <c r="G47" s="176">
        <f>average(D47:F47)</f>
        <v>68.69791335</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LEARNING POLICY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LEARNING POLICY INSTITUTE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3.036535E7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30365350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138440.0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42198.0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180638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483008.0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-483008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-483008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30062980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LEARNING POLICY INSTITUTE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1319458</v>
      </c>
      <c r="D3" s="99">
        <v>1319458.0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1287500</v>
      </c>
      <c r="D7" s="99">
        <v>993303.0</v>
      </c>
      <c r="E7" s="99">
        <v>247006.0</v>
      </c>
      <c r="F7" s="99">
        <v>47191.0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6940358</v>
      </c>
      <c r="D9" s="99">
        <v>5854744.0</v>
      </c>
      <c r="E9" s="99">
        <v>911476.0</v>
      </c>
      <c r="F9" s="99">
        <v>174138.0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23970</v>
      </c>
      <c r="D10" s="99">
        <v>19950.0</v>
      </c>
      <c r="E10" s="99">
        <v>3375.0</v>
      </c>
      <c r="F10" s="99">
        <v>645.0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1088464</v>
      </c>
      <c r="D11" s="99">
        <v>905928.0</v>
      </c>
      <c r="E11" s="99">
        <v>153256.0</v>
      </c>
      <c r="F11" s="99">
        <v>29280.0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559875</v>
      </c>
      <c r="D12" s="99">
        <v>465984.0</v>
      </c>
      <c r="E12" s="99">
        <v>78830.0</v>
      </c>
      <c r="F12" s="99">
        <v>15061.0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22800</v>
      </c>
      <c r="D16" s="99">
        <v>0.0</v>
      </c>
      <c r="E16" s="99">
        <v>22800.0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1148793</v>
      </c>
      <c r="D20" s="99">
        <v>1081108.0</v>
      </c>
      <c r="E20" s="99">
        <v>61500.0</v>
      </c>
      <c r="F20" s="99">
        <v>6185.0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116477</v>
      </c>
      <c r="D22" s="99">
        <v>96995.0</v>
      </c>
      <c r="E22" s="99">
        <v>17735.0</v>
      </c>
      <c r="F22" s="99">
        <v>1747.0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75290</v>
      </c>
      <c r="D23" s="99">
        <v>62461.0</v>
      </c>
      <c r="E23" s="99">
        <v>11647.0</v>
      </c>
      <c r="F23" s="99">
        <v>1182.0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1128449</v>
      </c>
      <c r="D25" s="99">
        <v>958914.0</v>
      </c>
      <c r="E25" s="99">
        <v>138921.0</v>
      </c>
      <c r="F25" s="99">
        <v>30614.0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57609</v>
      </c>
      <c r="D26" s="99">
        <v>54729.0</v>
      </c>
      <c r="E26" s="99">
        <v>2880.0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76386</v>
      </c>
      <c r="D28" s="99">
        <v>72567.0</v>
      </c>
      <c r="E28" s="99">
        <v>3795.0</v>
      </c>
      <c r="F28" s="99">
        <v>24.0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34551</v>
      </c>
      <c r="D31" s="99">
        <v>28757.0</v>
      </c>
      <c r="E31" s="99">
        <v>4865.0</v>
      </c>
      <c r="F31" s="99">
        <v>929.0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24490</v>
      </c>
      <c r="D32" s="99">
        <v>21167.0</v>
      </c>
      <c r="E32" s="99">
        <v>3019.0</v>
      </c>
      <c r="F32" s="99">
        <v>304.0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168816</v>
      </c>
      <c r="D34" s="99">
        <v>140050.0</v>
      </c>
      <c r="E34" s="99">
        <v>26116.0</v>
      </c>
      <c r="F34" s="99">
        <v>2650.0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102126</v>
      </c>
      <c r="D35" s="99">
        <v>84724.0</v>
      </c>
      <c r="E35" s="99">
        <v>15798.0</v>
      </c>
      <c r="F35" s="99">
        <v>1604.0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36938</v>
      </c>
      <c r="D36" s="99">
        <v>31926.0</v>
      </c>
      <c r="E36" s="99">
        <v>4554.0</v>
      </c>
      <c r="F36" s="99">
        <v>458.0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3842</v>
      </c>
      <c r="D37" s="99">
        <v>3187.0</v>
      </c>
      <c r="E37" s="99">
        <v>595.0</v>
      </c>
      <c r="F37" s="99">
        <v>60.0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14216192</v>
      </c>
      <c r="D40" s="103">
        <f t="shared" si="2"/>
        <v>12195952</v>
      </c>
      <c r="E40" s="103">
        <f t="shared" si="2"/>
        <v>1708168</v>
      </c>
      <c r="F40" s="103">
        <f t="shared" si="2"/>
        <v>312072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LEARNING POLICY INSTITUTE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8506441.0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3215440.0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25404.0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190281.0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108679.0</v>
      </c>
      <c r="E12" s="108">
        <f>D11-D12</f>
        <v>81602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1.6973494E7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343994.0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5488253.0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34634628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143696.0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7500.0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6754643.0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6905839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1.7842023E7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9886766.0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27728789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34634628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LEARNING POLICY INSTITUTE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14216192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34551</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14181641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1181803.417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8506441</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7.197847696</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17842023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14216192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1184682.667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15.0605926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17317488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14216192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1184682.667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14.61782846</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21.81567616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30365350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30062980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1.010057885</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8227858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1672309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9900167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14216192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0.6964007661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1112434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8227858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0.1352033543</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12195952</v>
      </c>
      <c r="E41" s="164">
        <f t="shared" ref="E41:E44" si="1">D41/$D$44</f>
        <v>0.857891621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1708168</v>
      </c>
      <c r="E42" s="164">
        <f t="shared" si="1"/>
        <v>0.1201565089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312072</v>
      </c>
      <c r="E43" s="164">
        <f t="shared" si="1"/>
        <v>0.02195187009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14216192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30365350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312072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97.30238535</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11747285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151196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77.69573931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34634628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LEARNING POLICY INSTITUTE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1.9336301E7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19336301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291556.0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6853.0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298409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699228.0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20333938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LEARNING POLICY INSTITUTE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713198</v>
      </c>
      <c r="D3" s="99">
        <v>713198.0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1318852</v>
      </c>
      <c r="D7" s="99">
        <v>994721.0</v>
      </c>
      <c r="E7" s="99">
        <v>274494.0</v>
      </c>
      <c r="F7" s="99">
        <v>49637.0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7402091</v>
      </c>
      <c r="D9" s="99">
        <v>6211862.0</v>
      </c>
      <c r="E9" s="99">
        <v>1007959.0</v>
      </c>
      <c r="F9" s="99">
        <v>182270.0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21828</v>
      </c>
      <c r="D10" s="99">
        <v>18038.0</v>
      </c>
      <c r="E10" s="99">
        <v>3210.0</v>
      </c>
      <c r="F10" s="99">
        <v>580.0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1198239</v>
      </c>
      <c r="D11" s="99">
        <v>990169.0</v>
      </c>
      <c r="E11" s="99">
        <v>176206.0</v>
      </c>
      <c r="F11" s="99">
        <v>31864.0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599689</v>
      </c>
      <c r="D12" s="99">
        <v>495555.0</v>
      </c>
      <c r="E12" s="99">
        <v>88187.0</v>
      </c>
      <c r="F12" s="99">
        <v>15947.0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24600</v>
      </c>
      <c r="D16" s="99">
        <v>20841.0</v>
      </c>
      <c r="E16" s="99">
        <v>3487.0</v>
      </c>
      <c r="F16" s="99">
        <v>272.0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86393</v>
      </c>
      <c r="D19" s="99">
        <v>0.0</v>
      </c>
      <c r="E19" s="99">
        <v>86393.0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1229214</v>
      </c>
      <c r="D20" s="99">
        <v>1178391.0</v>
      </c>
      <c r="E20" s="99">
        <v>46205.0</v>
      </c>
      <c r="F20" s="99">
        <v>4618.0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114801</v>
      </c>
      <c r="D22" s="99">
        <v>93608.0</v>
      </c>
      <c r="E22" s="99">
        <v>19275.0</v>
      </c>
      <c r="F22" s="99">
        <v>1918.0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88680</v>
      </c>
      <c r="D23" s="99">
        <v>72694.0</v>
      </c>
      <c r="E23" s="99">
        <v>14504.0</v>
      </c>
      <c r="F23" s="99">
        <v>1482.0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969728</v>
      </c>
      <c r="D25" s="99">
        <v>794350.0</v>
      </c>
      <c r="E25" s="99">
        <v>159174.0</v>
      </c>
      <c r="F25" s="99">
        <v>16204.0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101054</v>
      </c>
      <c r="D26" s="99">
        <v>95462.0</v>
      </c>
      <c r="E26" s="99">
        <v>5592.0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209002</v>
      </c>
      <c r="D28" s="99">
        <v>197435.0</v>
      </c>
      <c r="E28" s="99">
        <v>11543.0</v>
      </c>
      <c r="F28" s="99">
        <v>24.0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41784</v>
      </c>
      <c r="D31" s="99">
        <v>34252.0</v>
      </c>
      <c r="E31" s="99">
        <v>6834.0</v>
      </c>
      <c r="F31" s="99">
        <v>698.0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32792</v>
      </c>
      <c r="D32" s="99">
        <v>28447.0</v>
      </c>
      <c r="E32" s="99">
        <v>3950.0</v>
      </c>
      <c r="F32" s="99">
        <v>395.0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139122</v>
      </c>
      <c r="D34" s="99">
        <v>115616.0</v>
      </c>
      <c r="E34" s="99">
        <v>21181.0</v>
      </c>
      <c r="F34" s="99">
        <v>2325.0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123062</v>
      </c>
      <c r="D35" s="99">
        <v>100878.0</v>
      </c>
      <c r="E35" s="99">
        <v>20128.0</v>
      </c>
      <c r="F35" s="99">
        <v>2056.0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94353</v>
      </c>
      <c r="D36" s="99">
        <v>77345.0</v>
      </c>
      <c r="E36" s="99">
        <v>15431.0</v>
      </c>
      <c r="F36" s="99">
        <v>1577.0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50116</v>
      </c>
      <c r="D37" s="99">
        <v>43477.0</v>
      </c>
      <c r="E37" s="99">
        <v>6036.0</v>
      </c>
      <c r="F37" s="99">
        <v>603.0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1867</v>
      </c>
      <c r="D38" s="99">
        <v>1530.0</v>
      </c>
      <c r="E38" s="99">
        <v>306.0</v>
      </c>
      <c r="F38" s="99">
        <v>31.0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14560465</v>
      </c>
      <c r="D40" s="103">
        <f t="shared" si="2"/>
        <v>12277869</v>
      </c>
      <c r="E40" s="103">
        <f t="shared" si="2"/>
        <v>1970095</v>
      </c>
      <c r="F40" s="103">
        <f t="shared" si="2"/>
        <v>312501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LEARNING POLICY INSTITUTE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9248937.0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7815660.0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35459.0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217527.0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150462.0</v>
      </c>
      <c r="E12" s="108">
        <f>D11-D12</f>
        <v>67065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1.8875425E7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860018.0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4716203.0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41618767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221990.0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6297.0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5886485.0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6114772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1.9870264E7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1.5633731E7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35503995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41618767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