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<sst xmlns="http://schemas.openxmlformats.org/spreadsheetml/2006/main" count="872" uniqueCount="255">
  <si>
    <t>FOOD &amp; WATER WATCH</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</si>
  <si>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</si>
  <si>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</si>
  <si>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</si>
  <si>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</si>
  <si>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</si>
  <si>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</si>
  <si>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</si>
  <si>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</si>
  <si>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</si>
  <si>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</si>
  <si>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</si>
  <si>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</si>
  <si>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</si>
  <si>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</si>
  <si>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</si>
  <si>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</si>
  <si>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</si>
  <si>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</si>
  <si>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</si>
  <si>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</si>
  <si>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</si>
  <si>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</si>
  <si>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</si>
  <si>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</si>
  <si>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</si>
  <si>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</si>
  <si>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</si>
  <si>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</si>
  <si>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</si>
  <si>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</si>
  <si>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</si>
  <si>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</si>
  <si>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</si>
  <si>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</si>
  <si>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</si>
  <si>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</si>
  <si>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</si>
  <si>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</si>
  <si>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</si>
  <si>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</si>
  <si>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</si>
  <si>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</si>
  <si>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</si>
  <si>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</si>
  <si>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</si>
  <si>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</si>
  <si>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</si>
  <si>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</si>
  <si>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</si>
  <si>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</si>
  <si>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</si>
  <si>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</si>
  <si>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</si>
  <si>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</si>
  <si>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</si>
  <si>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</si>
  <si>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</si>
  <si>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</si>
  <si>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</si>
  <si>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</si>
  <si>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</si>
  <si>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</si>
  <si>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</si>
  <si>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</si>
  <si>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</si>
  <si>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</si>
  <si>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</si>
  <si>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</si>
  <si>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</si>
  <si>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</si>
  <si>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</si>
  <si>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</si>
  <si>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</si>
  <si>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</si>
  <si>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</si>
  <si>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</si>
  <si>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</si>
  <si>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</si>
  <si>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</si>
  <si>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</si>
  <si>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</si>
  <si>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</si>
  <si>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</si>
  <si>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</si>
  <si>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</si>
  <si>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</si>
  <si>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</si>
  <si>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</si>
  <si>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</si>
  <si>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</si>
  <si>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</si>
  <si>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</si>
  <si>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</si>
  <si>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</si>
  <si>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</si>
  <si>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 xml:space="preserve"> OTHER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</si>
  <si>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</si>
  <si>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</si>
  <si>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</si>
  <si>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</si>
  <si>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</si>
  <si>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</si>
  <si>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</si>
  <si>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</si>
  <si>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</si>
  <si>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</si>
  <si>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</si>
  <si>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</si>
  <si>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</si>
  <si>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</si>
  <si>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</si>
  <si>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</si>
  <si>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</si>
  <si>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</si>
  <si>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</si>
  <si>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</si>
  <si>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</si>
  <si>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</si>
  <si>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</si>
  <si>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</si>
  <si>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</si>
  <si>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</si>
  <si>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</si>
  <si>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</si>
  <si>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</si>
  <si>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</si>
  <si>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</si>
  <si>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</si>
  <si>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</si>
  <si>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</si>
  <si>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</si>
  <si>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</si>
  <si>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</si>
  <si>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UBI TAXES</t>
  </si>
  <si>
    <t>MAILHOUSE</t>
  </si>
  <si>
    <t>DUES &amp; SUBSCRIPTIONS</t>
  </si>
  <si>
    <t>STAFF DEVELOPMENT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</si>
  <si>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</si>
  <si>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</si>
  <si>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</si>
  <si>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</si>
  <si>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</si>
  <si>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</si>
  <si>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</si>
  <si>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</si>
  <si>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</si>
  <si>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</si>
  <si>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</si>
  <si>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</si>
  <si>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</si>
  <si>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</si>
  <si>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</si>
  <si>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</si>
  <si>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</si>
  <si>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</si>
  <si>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</si>
  <si>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</si>
  <si>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</si>
  <si>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</si>
  <si>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</si>
  <si>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</si>
  <si>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</si>
  <si>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</si>
  <si>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</si>
  <si>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</si>
  <si>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</si>
  <si>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</si>
  <si>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</si>
  <si>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</si>
  <si>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</si>
  <si>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</si>
  <si>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</si>
  <si>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</si>
  <si>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</si>
  <si>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</si>
  <si>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</si>
  <si>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</si>
  <si>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</si>
  <si>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</si>
  <si>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</si>
  <si>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</si>
  <si>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</si>
  <si>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</si>
  <si>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</si>
  <si>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</si>
  <si>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</si>
  <si>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</si>
  <si>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</si>
  <si>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</si>
  <si>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</si>
  <si>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</si>
  <si>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</si>
  <si>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</si>
  <si>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</si>
  <si>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</si>
  <si>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</si>
  <si>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</si>
  <si>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</si>
  <si>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</si>
  <si>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</si>
  <si>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</si>
  <si>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</si>
  <si>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</si>
  <si>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</si>
  <si>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</si>
  <si>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</si>
  <si>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</si>
  <si>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</si>
  <si>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</si>
  <si>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</si>
  <si>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</si>
  <si>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</si>
  <si>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</si>
  <si>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</si>
  <si>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</si>
  <si>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</si>
  <si>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</si>
  <si>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</si>
  <si>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</si>
  <si>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</si>
  <si>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</si>
  <si>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</si>
  <si>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</si>
  <si>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</si>
  <si>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</si>
  <si>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</si>
  <si>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</si>
  <si>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</si>
  <si>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</si>
  <si>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</si>
  <si>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</si>
  <si>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</si>
  <si>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</si>
  <si>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</si>
  <si>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</si>
  <si>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</si>
  <si>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</si>
  <si>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</si>
  <si>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LEGAL FEE REIMBURSEMENT</t>
  </si>
  <si>
    <t xml:space="preserve"> MAILHOUSE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</si>
  <si>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</si>
  <si>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</si>
  <si>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SETTLEMENT</t>
  </si>
  <si>
    <t>OTHER REVENUE</t>
  </si>
  <si>
    <t>DUES AND SUBSCRIPTIONS</t>
  </si>
  <si>
    <t>ORGANIZATIONAL MEMBERSH</t>
  </si>
  <si>
    <t>PAYROLL SERVICES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</si>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</sst>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FOOD &amp; WATER WATCH</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15952285</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225713</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15726572</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1310547.667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10750779</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8.203272016</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15783860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15952285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1329357.083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11.87330342</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5719941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15952285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1329357.083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4.302787469</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12.50605949</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18769734</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19212278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0.9769655634</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7951910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2446865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10398775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15952285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0.6518674284</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1818443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7951910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0.2286800278</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241</v>
      </c>
      <c r="D41" s="75">
        <f>'Expenses 2022'!D40</f>
        <v>9922440</v>
      </c>
      <c r="E41" s="165">
        <f t="shared" ref="E41:E44" si="1">D41/$D$44</f>
        <v>0.6220074428</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1819713</v>
      </c>
      <c r="E42" s="165">
        <f t="shared" si="1"/>
        <v>0.1140722473</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4210132</v>
      </c>
      <c r="E43" s="165">
        <f t="shared" si="1"/>
        <v>0.2639203098</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15952285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18889024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4210132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4.486563367</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11898479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1605448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7.411313851</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24331634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FOOD &amp; WATER WATCH</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2.094967E7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4041927.0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20949670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721923.0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73065.0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73065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73065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242</v>
      </c>
      <c r="D26" s="50">
        <v>115541.0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115688.0</v>
      </c>
      <c r="E27" s="50">
        <v>980.0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-147</v>
      </c>
      <c r="E28" s="75">
        <f t="shared" si="2"/>
        <v>-980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-1127</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243</v>
      </c>
      <c r="D39" s="74"/>
      <c r="E39" s="48">
        <v>467333.0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239</v>
      </c>
      <c r="D40" s="74"/>
      <c r="E40" s="48">
        <v>37335.0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244</v>
      </c>
      <c r="D41" s="74"/>
      <c r="E41" s="48">
        <v>21708.0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526376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22269907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FOOD &amp; WATER WATCH</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242730</v>
      </c>
      <c r="D3" s="99">
        <v>242730.0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445757</v>
      </c>
      <c r="D7" s="99">
        <v>229597.0</v>
      </c>
      <c r="E7" s="99">
        <v>208673.0</v>
      </c>
      <c r="F7" s="99">
        <v>7487.0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7652248</v>
      </c>
      <c r="D9" s="99">
        <v>5575120.0</v>
      </c>
      <c r="E9" s="99">
        <v>1247529.0</v>
      </c>
      <c r="F9" s="99">
        <v>829599.0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557662</v>
      </c>
      <c r="D10" s="99">
        <v>409417.0</v>
      </c>
      <c r="E10" s="99">
        <v>86729.0</v>
      </c>
      <c r="F10" s="99">
        <v>61516.0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1243267</v>
      </c>
      <c r="D11" s="99">
        <v>899407.0</v>
      </c>
      <c r="E11" s="99">
        <v>212435.0</v>
      </c>
      <c r="F11" s="99">
        <v>131425.0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698122</v>
      </c>
      <c r="D12" s="99">
        <v>491123.0</v>
      </c>
      <c r="E12" s="99">
        <v>135842.0</v>
      </c>
      <c r="F12" s="99">
        <v>71157.0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186887</v>
      </c>
      <c r="D15" s="99">
        <v>170091.0</v>
      </c>
      <c r="E15" s="99">
        <v>16796.0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331961</v>
      </c>
      <c r="D16" s="99">
        <v>0.0</v>
      </c>
      <c r="E16" s="99">
        <v>331961.0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94263</v>
      </c>
      <c r="D17" s="99">
        <v>94263.0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359817</v>
      </c>
      <c r="D18" s="99">
        <v>0.0</v>
      </c>
      <c r="E18" s="99">
        <v>0.0</v>
      </c>
      <c r="F18" s="99">
        <v>359817.0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19272</v>
      </c>
      <c r="D19" s="99">
        <v>0.0</v>
      </c>
      <c r="E19" s="99">
        <v>19272.0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132324</v>
      </c>
      <c r="D20" s="99">
        <v>113447.0</v>
      </c>
      <c r="E20" s="99">
        <v>18836.0</v>
      </c>
      <c r="F20" s="99">
        <v>41.0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12583</v>
      </c>
      <c r="D21" s="99">
        <v>12283.0</v>
      </c>
      <c r="E21" s="99">
        <v>0.0</v>
      </c>
      <c r="F21" s="99">
        <v>300.0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948265</v>
      </c>
      <c r="D22" s="99">
        <v>646219.0</v>
      </c>
      <c r="E22" s="99">
        <v>87304.0</v>
      </c>
      <c r="F22" s="99">
        <v>214742.0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862457</v>
      </c>
      <c r="D23" s="99">
        <v>702077.0</v>
      </c>
      <c r="E23" s="99">
        <v>68822.0</v>
      </c>
      <c r="F23" s="99">
        <v>91558.0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107548</v>
      </c>
      <c r="D24" s="99">
        <v>48964.0</v>
      </c>
      <c r="E24" s="99">
        <v>0.0</v>
      </c>
      <c r="F24" s="99">
        <v>58584.0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862222</v>
      </c>
      <c r="D25" s="99">
        <v>670999.0</v>
      </c>
      <c r="E25" s="99">
        <v>107083.0</v>
      </c>
      <c r="F25" s="99">
        <v>84140.0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173026</v>
      </c>
      <c r="D26" s="99">
        <v>131333.0</v>
      </c>
      <c r="E26" s="99">
        <v>722.0</v>
      </c>
      <c r="F26" s="99">
        <v>40971.0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21615</v>
      </c>
      <c r="D28" s="99">
        <v>16407.0</v>
      </c>
      <c r="E28" s="99">
        <v>90.0</v>
      </c>
      <c r="F28" s="99">
        <v>5118.0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109</v>
      </c>
      <c r="D29" s="99">
        <v>0.0</v>
      </c>
      <c r="E29" s="99">
        <v>109.0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231067</v>
      </c>
      <c r="D31" s="99">
        <v>160130.0</v>
      </c>
      <c r="E31" s="99">
        <v>42470.0</v>
      </c>
      <c r="F31" s="99">
        <v>28467.0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115056</v>
      </c>
      <c r="D32" s="99">
        <v>25037.0</v>
      </c>
      <c r="E32" s="99">
        <v>86156.0</v>
      </c>
      <c r="F32" s="99">
        <v>3863.0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135</v>
      </c>
      <c r="C34" s="98">
        <f t="shared" si="1"/>
        <v>205527</v>
      </c>
      <c r="D34" s="99">
        <v>98735.0</v>
      </c>
      <c r="E34" s="99">
        <v>0.0</v>
      </c>
      <c r="F34" s="99">
        <v>106792.0</v>
      </c>
      <c r="G34" s="43"/>
      <c r="H34" s="43"/>
      <c r="I34" s="43"/>
      <c r="J34" s="43"/>
      <c r="K34" s="43"/>
      <c r="L34" s="43"/>
      <c r="M34" s="43"/>
      <c r="N34" s="43"/>
      <c r="O34" s="43"/>
      <c r="P34" s="43"/>
      <c r="Q34" s="43"/>
      <c r="R34" s="43"/>
      <c r="S34" s="43"/>
      <c r="T34" s="43"/>
      <c r="U34" s="43"/>
      <c r="V34" s="43"/>
      <c r="W34" s="43"/>
      <c r="X34" s="43"/>
      <c r="Y34" s="43"/>
      <c r="Z34" s="43"/>
    </row>
    <row r="35">
      <c r="A35" s="45" t="s">
        <v>48</v>
      </c>
      <c r="B35" s="60" t="s">
        <v>245</v>
      </c>
      <c r="C35" s="98">
        <f t="shared" si="1"/>
        <v>162588</v>
      </c>
      <c r="D35" s="99">
        <v>117565.0</v>
      </c>
      <c r="E35" s="99">
        <v>28358.0</v>
      </c>
      <c r="F35" s="99">
        <v>16665.0</v>
      </c>
      <c r="G35" s="43"/>
      <c r="H35" s="43"/>
      <c r="I35" s="43"/>
      <c r="J35" s="43"/>
      <c r="K35" s="43"/>
      <c r="L35" s="43"/>
      <c r="M35" s="43"/>
      <c r="N35" s="43"/>
      <c r="O35" s="43"/>
      <c r="P35" s="43"/>
      <c r="Q35" s="43"/>
      <c r="R35" s="43"/>
      <c r="S35" s="43"/>
      <c r="T35" s="43"/>
      <c r="U35" s="43"/>
      <c r="V35" s="43"/>
      <c r="W35" s="43"/>
      <c r="X35" s="43"/>
      <c r="Y35" s="43"/>
      <c r="Z35" s="43"/>
    </row>
    <row r="36">
      <c r="A36" s="45" t="s">
        <v>50</v>
      </c>
      <c r="B36" s="60" t="s">
        <v>246</v>
      </c>
      <c r="C36" s="98">
        <f t="shared" si="1"/>
        <v>90527</v>
      </c>
      <c r="D36" s="99">
        <v>85527.0</v>
      </c>
      <c r="E36" s="99">
        <v>5000.0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247</v>
      </c>
      <c r="C37" s="98">
        <f t="shared" si="1"/>
        <v>43679</v>
      </c>
      <c r="D37" s="99">
        <v>43679.0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89049</v>
      </c>
      <c r="D38" s="99">
        <v>27138.0</v>
      </c>
      <c r="E38" s="99">
        <v>24122.0</v>
      </c>
      <c r="F38" s="99">
        <v>37789.0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15889628</v>
      </c>
      <c r="D40" s="104">
        <f t="shared" si="2"/>
        <v>11011288</v>
      </c>
      <c r="E40" s="104">
        <f t="shared" si="2"/>
        <v>2728309</v>
      </c>
      <c r="F40" s="104">
        <f t="shared" si="2"/>
        <v>2150031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FOOD &amp; WATER WATCH</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1187528.0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1.6692521E7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2846600.0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2615.0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597475.0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3003396.0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2158715.0</v>
      </c>
      <c r="E12" s="109">
        <f>D11-D12</f>
        <v>844681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6069418.0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2881207.0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31122045</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2016312.0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3310341.0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5326653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2.3928918E7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1866474.0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25795392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31122045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FOOD &amp; WATER WATCH</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15889628</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231067</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15658561</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1304880.083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17880049</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13.70244609</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23928918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15889628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1324135.667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18.07134918</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6069418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15889628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1324135.667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4.58368289</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18.28612898</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20949670</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22269907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0.9407165463</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8098005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2499051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10597056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15889628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0.6669165571</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1800929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8098005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0.2223916878</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248</v>
      </c>
      <c r="D41" s="75">
        <f>'Expenses 2023'!D40</f>
        <v>11011288</v>
      </c>
      <c r="E41" s="165">
        <f t="shared" ref="E41:E44" si="1">D41/$D$44</f>
        <v>0.6929858899</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2728309</v>
      </c>
      <c r="E42" s="165">
        <f t="shared" si="1"/>
        <v>0.171703768</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2150031</v>
      </c>
      <c r="E43" s="165">
        <f t="shared" si="1"/>
        <v>0.1353103421</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15889628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20949670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2150031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9.743892065</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21326739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2016312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10.57710265</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31122045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FOOD &amp; WATER WATCH</v>
      </c>
      <c r="B1" s="2" t="s">
        <v>249</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9"/>
      <c r="B5" s="49"/>
      <c r="C5" s="148" t="s">
        <v>181</v>
      </c>
      <c r="D5" s="177">
        <f>'Ratios 2021'!D8</f>
        <v>5.602628032</v>
      </c>
      <c r="E5" s="177">
        <f>'Ratios 2022'!D8</f>
        <v>8.203272016</v>
      </c>
      <c r="F5" s="177">
        <f>'Ratios 2023'!D8</f>
        <v>13.70244609</v>
      </c>
      <c r="G5" s="177">
        <f>average(D5:F5)</f>
        <v>9.169448714</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9"/>
      <c r="B10" s="49"/>
      <c r="C10" s="148" t="s">
        <v>189</v>
      </c>
      <c r="D10" s="149">
        <f>'Ratios 2021'!D14</f>
        <v>8.155324722</v>
      </c>
      <c r="E10" s="149">
        <f>'Ratios 2022'!D14</f>
        <v>11.87330342</v>
      </c>
      <c r="F10" s="149">
        <f>'Ratios 2023'!D14</f>
        <v>18.07134918</v>
      </c>
      <c r="G10" s="177">
        <f>average(D10:F10)</f>
        <v>12.69999244</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4.580532825</v>
      </c>
      <c r="E15" s="180">
        <f>'Ratios 2022'!D20</f>
        <v>4.302787469</v>
      </c>
      <c r="F15" s="180">
        <f>'Ratios 2023'!D20</f>
        <v>4.58368289</v>
      </c>
      <c r="G15" s="177">
        <f>average(D15:F15)</f>
        <v>4.489001061</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0.894248948</v>
      </c>
      <c r="E20" s="163">
        <f>'Ratios 2022'!D26</f>
        <v>0.9769655634</v>
      </c>
      <c r="F20" s="163">
        <f>'Ratios 2023'!D26</f>
        <v>0.9407165463</v>
      </c>
      <c r="G20" s="181">
        <f>average(D20:F20)</f>
        <v>0.9373103526</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0.6432660607</v>
      </c>
      <c r="E25" s="163">
        <f>'Ratios 2022'!D33</f>
        <v>0.6518674284</v>
      </c>
      <c r="F25" s="163">
        <f>'Ratios 2023'!D33</f>
        <v>0.6669165571</v>
      </c>
      <c r="G25" s="181">
        <f>average(D25:F25)</f>
        <v>0.6540166821</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0.2107843604</v>
      </c>
      <c r="E30" s="163">
        <f>'Ratios 2022'!D38</f>
        <v>0.2286800278</v>
      </c>
      <c r="F30" s="163">
        <f>'Ratios 2023'!D38</f>
        <v>0.2223916878</v>
      </c>
      <c r="G30" s="181">
        <f>average(D30:F30)</f>
        <v>0.220618692</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9"/>
      <c r="B35" s="49"/>
      <c r="C35" s="148" t="s">
        <v>254</v>
      </c>
      <c r="D35" s="163">
        <f>'Ratios 2021'!E41</f>
        <v>0.6810368661</v>
      </c>
      <c r="E35" s="163">
        <f>'Ratios 2022'!E41</f>
        <v>0.6220074428</v>
      </c>
      <c r="F35" s="163">
        <f>'Ratios 2023'!E41</f>
        <v>0.6929858899</v>
      </c>
      <c r="G35" s="181">
        <f t="shared" ref="G35:G37" si="1">average(D35:F35)</f>
        <v>0.6653433996</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0.1071110762</v>
      </c>
      <c r="E36" s="163">
        <f>'Ratios 2022'!E42</f>
        <v>0.1140722473</v>
      </c>
      <c r="F36" s="163">
        <f>'Ratios 2023'!E42</f>
        <v>0.171703768</v>
      </c>
      <c r="G36" s="181">
        <f t="shared" si="1"/>
        <v>0.1309623639</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0.2118520577</v>
      </c>
      <c r="E37" s="163">
        <f>'Ratios 2022'!E43</f>
        <v>0.2639203098</v>
      </c>
      <c r="F37" s="163">
        <f>'Ratios 2023'!E43</f>
        <v>0.1353103421</v>
      </c>
      <c r="G37" s="181">
        <f t="shared" si="1"/>
        <v>0.2036942365</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6.058377824</v>
      </c>
      <c r="E42" s="166">
        <f>'Ratios 2022'!D49</f>
        <v>4.486563367</v>
      </c>
      <c r="F42" s="166">
        <f>'Ratios 2023'!D49</f>
        <v>9.743892065</v>
      </c>
      <c r="G42" s="183">
        <f>average(D42:F42)</f>
        <v>6.762944418</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4.611639811</v>
      </c>
      <c r="E47" s="149">
        <f>'Ratios 2022'!D54</f>
        <v>7.411313851</v>
      </c>
      <c r="F47" s="149">
        <f>'Ratios 2023'!D54</f>
        <v>10.57710265</v>
      </c>
      <c r="G47" s="177">
        <f>average(D47:F47)</f>
        <v>7.533352105</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FOOD &amp; WATER WATCH</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FOOD &amp; WATER WATCH</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115860.0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2006800.0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1.9269981E7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215802.0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21392641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94421.0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70775.0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70775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70775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1624400.0</v>
      </c>
      <c r="E26" s="50">
        <v>312.0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1621528.0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2872</v>
      </c>
      <c r="E28" s="75">
        <f t="shared" si="2"/>
        <v>312</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3184</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800.0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13702.0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-12902</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669.0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669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21548788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FOOD &amp; WATER WATCH</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417725</v>
      </c>
      <c r="D3" s="99">
        <v>417725.0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11263</v>
      </c>
      <c r="D4" s="99">
        <v>11263.0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863778</v>
      </c>
      <c r="D7" s="99">
        <v>528798.0</v>
      </c>
      <c r="E7" s="99">
        <v>196235.0</v>
      </c>
      <c r="F7" s="99">
        <v>138745.0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7439561</v>
      </c>
      <c r="D9" s="99">
        <v>5936553.0</v>
      </c>
      <c r="E9" s="99">
        <v>681298.0</v>
      </c>
      <c r="F9" s="99">
        <v>821710.0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559980</v>
      </c>
      <c r="D10" s="99">
        <v>437367.0</v>
      </c>
      <c r="E10" s="99">
        <v>64769.0</v>
      </c>
      <c r="F10" s="99">
        <v>57844.0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1190234</v>
      </c>
      <c r="D11" s="99">
        <v>937270.0</v>
      </c>
      <c r="E11" s="99">
        <v>119075.0</v>
      </c>
      <c r="F11" s="99">
        <v>133889.0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668205</v>
      </c>
      <c r="D12" s="99">
        <v>521081.0</v>
      </c>
      <c r="E12" s="99">
        <v>70544.0</v>
      </c>
      <c r="F12" s="99">
        <v>76580.0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15405</v>
      </c>
      <c r="D15" s="99">
        <v>-7881.0</v>
      </c>
      <c r="E15" s="99">
        <v>23286.0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82179</v>
      </c>
      <c r="D16" s="99">
        <v>1317.0</v>
      </c>
      <c r="E16" s="99">
        <v>80769.0</v>
      </c>
      <c r="F16" s="99">
        <v>93.0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106730</v>
      </c>
      <c r="D17" s="99">
        <v>101000.0</v>
      </c>
      <c r="E17" s="99">
        <v>5730.0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431250</v>
      </c>
      <c r="D18" s="99">
        <v>0.0</v>
      </c>
      <c r="E18" s="99">
        <v>0.0</v>
      </c>
      <c r="F18" s="99">
        <v>431250.0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19938</v>
      </c>
      <c r="D19" s="99">
        <v>0.0</v>
      </c>
      <c r="E19" s="99">
        <v>19938.0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182192</v>
      </c>
      <c r="D20" s="99">
        <v>130671.0</v>
      </c>
      <c r="E20" s="99">
        <v>50853.0</v>
      </c>
      <c r="F20" s="99">
        <v>668.0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1241</v>
      </c>
      <c r="D21" s="99">
        <v>1141.0</v>
      </c>
      <c r="E21" s="99">
        <v>0.0</v>
      </c>
      <c r="F21" s="99">
        <v>100.0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1388364</v>
      </c>
      <c r="D22" s="99">
        <v>226137.0</v>
      </c>
      <c r="E22" s="99">
        <v>31279.0</v>
      </c>
      <c r="F22" s="99">
        <v>1130948.0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731571</v>
      </c>
      <c r="D23" s="99">
        <v>559975.0</v>
      </c>
      <c r="E23" s="99">
        <v>63965.0</v>
      </c>
      <c r="F23" s="99">
        <v>107631.0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215383</v>
      </c>
      <c r="D24" s="99">
        <v>0.0</v>
      </c>
      <c r="E24" s="99">
        <v>98482.0</v>
      </c>
      <c r="F24" s="99">
        <v>116901.0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1043375</v>
      </c>
      <c r="D25" s="99">
        <v>786279.0</v>
      </c>
      <c r="E25" s="99">
        <v>137576.0</v>
      </c>
      <c r="F25" s="99">
        <v>119520.0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39870</v>
      </c>
      <c r="D26" s="99">
        <v>29899.0</v>
      </c>
      <c r="E26" s="99">
        <v>8231.0</v>
      </c>
      <c r="F26" s="99">
        <v>1740.0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5402</v>
      </c>
      <c r="D28" s="99">
        <v>4051.0</v>
      </c>
      <c r="E28" s="99">
        <v>1115.0</v>
      </c>
      <c r="F28" s="99">
        <v>236.0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389041</v>
      </c>
      <c r="D31" s="99">
        <v>304561.0</v>
      </c>
      <c r="E31" s="99">
        <v>34585.0</v>
      </c>
      <c r="F31" s="99">
        <v>49895.0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108998</v>
      </c>
      <c r="D32" s="99">
        <v>86178.0</v>
      </c>
      <c r="E32" s="99">
        <v>10608.0</v>
      </c>
      <c r="F32" s="99">
        <v>12212.0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14070</v>
      </c>
      <c r="D34" s="99">
        <v>260.0</v>
      </c>
      <c r="E34" s="99">
        <v>13810.0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213993</v>
      </c>
      <c r="D35" s="99">
        <v>0.0</v>
      </c>
      <c r="E35" s="99">
        <v>0.0</v>
      </c>
      <c r="F35" s="99">
        <v>213993.0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149440</v>
      </c>
      <c r="D36" s="99">
        <v>122519.0</v>
      </c>
      <c r="E36" s="99">
        <v>705.0</v>
      </c>
      <c r="F36" s="99">
        <v>26216.0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84987</v>
      </c>
      <c r="D37" s="99">
        <v>66688.0</v>
      </c>
      <c r="E37" s="99">
        <v>8536.0</v>
      </c>
      <c r="F37" s="99">
        <v>9763.0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293513</v>
      </c>
      <c r="D38" s="99">
        <v>148458.0</v>
      </c>
      <c r="E38" s="99">
        <v>63905.0</v>
      </c>
      <c r="F38" s="99">
        <v>81150.0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16667688</v>
      </c>
      <c r="D40" s="104">
        <f t="shared" si="2"/>
        <v>11351310</v>
      </c>
      <c r="E40" s="104">
        <f t="shared" si="2"/>
        <v>1785294</v>
      </c>
      <c r="F40" s="104">
        <f t="shared" si="2"/>
        <v>3531084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FOOD &amp; WATER WATCH</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3378655.0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4221612.0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507786.0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2415.0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425562.0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3111397.0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1790972.0</v>
      </c>
      <c r="E12" s="109">
        <f>D11-D12</f>
        <v>1320425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6362241.0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1196657.0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17415353</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1850975.0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2078927.0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3929902</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1.1327534E7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2157917.0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13485451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17415353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FOOD &amp; WATER WATCH</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16667688</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389041</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16278647</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1356553.917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7600267</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5.602628032</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11327534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16667688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1388974</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8.155324722</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6362241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16667688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1388974</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4.580532825</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10.18316086</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19269981</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21548788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0.894248948</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8303339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2418419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10721758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16667688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0.6432660607</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1750214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8303339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0.2107843604</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11351310</v>
      </c>
      <c r="E41" s="165">
        <f t="shared" ref="E41:E44" si="1">D41/$D$44</f>
        <v>0.6810368661</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1785294</v>
      </c>
      <c r="E42" s="165">
        <f t="shared" si="1"/>
        <v>0.1071110762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3531084</v>
      </c>
      <c r="E43" s="165">
        <f t="shared" si="1"/>
        <v>0.2118520577</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16667688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21392641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3531084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6.058377824</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8536030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1850975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4.611639811</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17415353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FOOD &amp; WATER WATCH</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119290.0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1.8769734E7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60054.0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18889024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162257.0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71933.0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71933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71933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5453230.0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5453551.0</v>
      </c>
      <c r="E27" s="50">
        <v>5670.0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-321</v>
      </c>
      <c r="E28" s="75">
        <f t="shared" si="2"/>
        <v>-5670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-5991</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12216.0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20778.0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-8562</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239</v>
      </c>
      <c r="D39" s="74"/>
      <c r="E39" s="48">
        <v>88873.0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96</v>
      </c>
      <c r="D40" s="74"/>
      <c r="E40" s="48">
        <v>14744.0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103617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19212278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FOOD &amp; WATER WATCH</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81550</v>
      </c>
      <c r="D3" s="99">
        <v>81550.0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285102</v>
      </c>
      <c r="D7" s="99">
        <v>216720.0</v>
      </c>
      <c r="E7" s="99">
        <v>61315.0</v>
      </c>
      <c r="F7" s="99">
        <v>7067.0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7666808</v>
      </c>
      <c r="D9" s="99">
        <v>5493453.0</v>
      </c>
      <c r="E9" s="99">
        <v>712424.0</v>
      </c>
      <c r="F9" s="99">
        <v>1460931.0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561702</v>
      </c>
      <c r="D10" s="99">
        <v>397378.0</v>
      </c>
      <c r="E10" s="99">
        <v>56002.0</v>
      </c>
      <c r="F10" s="99">
        <v>108322.0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1256741</v>
      </c>
      <c r="D11" s="99">
        <v>899762.0</v>
      </c>
      <c r="E11" s="99">
        <v>122091.0</v>
      </c>
      <c r="F11" s="99">
        <v>234888.0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628422</v>
      </c>
      <c r="D12" s="99">
        <v>450705.0</v>
      </c>
      <c r="E12" s="99">
        <v>61221.0</v>
      </c>
      <c r="F12" s="99">
        <v>116496.0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57928</v>
      </c>
      <c r="D15" s="99">
        <v>32993.0</v>
      </c>
      <c r="E15" s="99">
        <v>24935.0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150077</v>
      </c>
      <c r="D16" s="99">
        <v>740.0</v>
      </c>
      <c r="E16" s="99">
        <v>149337.0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100190</v>
      </c>
      <c r="D17" s="99">
        <v>100190.0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260062</v>
      </c>
      <c r="D18" s="99">
        <v>0.0</v>
      </c>
      <c r="E18" s="99">
        <v>0.0</v>
      </c>
      <c r="F18" s="99">
        <v>260062.0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21268</v>
      </c>
      <c r="D19" s="99">
        <v>0.0</v>
      </c>
      <c r="E19" s="99">
        <v>21268.0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193190</v>
      </c>
      <c r="D20" s="99">
        <v>85560.0</v>
      </c>
      <c r="E20" s="99">
        <v>107630.0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92244</v>
      </c>
      <c r="D21" s="99">
        <v>10707.0</v>
      </c>
      <c r="E21" s="99">
        <v>563.0</v>
      </c>
      <c r="F21" s="99">
        <v>80974.0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1408022</v>
      </c>
      <c r="D22" s="99">
        <v>243417.0</v>
      </c>
      <c r="E22" s="99">
        <v>40190.0</v>
      </c>
      <c r="F22" s="99">
        <v>1124415.0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833971</v>
      </c>
      <c r="D23" s="99">
        <v>616433.0</v>
      </c>
      <c r="E23" s="99">
        <v>46259.0</v>
      </c>
      <c r="F23" s="99">
        <v>171279.0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136338</v>
      </c>
      <c r="D24" s="99">
        <v>0.0</v>
      </c>
      <c r="E24" s="99">
        <v>0.0</v>
      </c>
      <c r="F24" s="99">
        <v>136338.0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1046015</v>
      </c>
      <c r="D25" s="99">
        <v>745449.0</v>
      </c>
      <c r="E25" s="99">
        <v>99238.0</v>
      </c>
      <c r="F25" s="99">
        <v>201328.0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55823</v>
      </c>
      <c r="D26" s="99">
        <v>36395.0</v>
      </c>
      <c r="E26" s="99">
        <v>6083.0</v>
      </c>
      <c r="F26" s="99">
        <v>13345.0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9478</v>
      </c>
      <c r="D28" s="99">
        <v>4503.0</v>
      </c>
      <c r="E28" s="99">
        <v>753.0</v>
      </c>
      <c r="F28" s="99">
        <v>4222.0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225713</v>
      </c>
      <c r="D31" s="99">
        <v>155426.0</v>
      </c>
      <c r="E31" s="99">
        <v>29386.0</v>
      </c>
      <c r="F31" s="99">
        <v>40901.0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138164</v>
      </c>
      <c r="D32" s="99">
        <v>18741.0</v>
      </c>
      <c r="E32" s="99">
        <v>114862.0</v>
      </c>
      <c r="F32" s="99">
        <v>4561.0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8116</v>
      </c>
      <c r="D34" s="99">
        <v>0.0</v>
      </c>
      <c r="E34" s="99">
        <v>8116.0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207063</v>
      </c>
      <c r="D35" s="99">
        <v>162944.0</v>
      </c>
      <c r="E35" s="99">
        <v>36308.0</v>
      </c>
      <c r="F35" s="99">
        <v>7811.0</v>
      </c>
      <c r="G35" s="43"/>
      <c r="H35" s="43"/>
      <c r="I35" s="43"/>
      <c r="J35" s="43"/>
      <c r="K35" s="43"/>
      <c r="L35" s="43"/>
      <c r="M35" s="43"/>
      <c r="N35" s="43"/>
      <c r="O35" s="43"/>
      <c r="P35" s="43"/>
      <c r="Q35" s="43"/>
      <c r="R35" s="43"/>
      <c r="S35" s="43"/>
      <c r="T35" s="43"/>
      <c r="U35" s="43"/>
      <c r="V35" s="43"/>
      <c r="W35" s="43"/>
      <c r="X35" s="43"/>
      <c r="Y35" s="43"/>
      <c r="Z35" s="43"/>
    </row>
    <row r="36">
      <c r="A36" s="45" t="s">
        <v>50</v>
      </c>
      <c r="B36" s="60" t="s">
        <v>240</v>
      </c>
      <c r="C36" s="98">
        <f t="shared" si="1"/>
        <v>156294</v>
      </c>
      <c r="D36" s="99">
        <v>0.0</v>
      </c>
      <c r="E36" s="99">
        <v>0.0</v>
      </c>
      <c r="F36" s="99">
        <v>156294.0</v>
      </c>
      <c r="G36" s="43"/>
      <c r="H36" s="43"/>
      <c r="I36" s="43"/>
      <c r="J36" s="43"/>
      <c r="K36" s="43"/>
      <c r="L36" s="43"/>
      <c r="M36" s="43"/>
      <c r="N36" s="43"/>
      <c r="O36" s="43"/>
      <c r="P36" s="43"/>
      <c r="Q36" s="43"/>
      <c r="R36" s="43"/>
      <c r="S36" s="43"/>
      <c r="T36" s="43"/>
      <c r="U36" s="43"/>
      <c r="V36" s="43"/>
      <c r="W36" s="43"/>
      <c r="X36" s="43"/>
      <c r="Y36" s="43"/>
      <c r="Z36" s="43"/>
    </row>
    <row r="37">
      <c r="A37" s="45" t="s">
        <v>52</v>
      </c>
      <c r="B37" s="60" t="s">
        <v>137</v>
      </c>
      <c r="C37" s="98">
        <f t="shared" si="1"/>
        <v>78376</v>
      </c>
      <c r="D37" s="99">
        <v>47218.0</v>
      </c>
      <c r="E37" s="99">
        <v>20222.0</v>
      </c>
      <c r="F37" s="99">
        <v>10936.0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293628</v>
      </c>
      <c r="D38" s="99">
        <v>122156.0</v>
      </c>
      <c r="E38" s="99">
        <v>101510.0</v>
      </c>
      <c r="F38" s="99">
        <v>69962.0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15952285</v>
      </c>
      <c r="D40" s="104">
        <f t="shared" si="2"/>
        <v>9922440</v>
      </c>
      <c r="E40" s="104">
        <f t="shared" si="2"/>
        <v>1819713</v>
      </c>
      <c r="F40" s="104">
        <f t="shared" si="2"/>
        <v>4210132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FOOD &amp; WATER WATCH</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6286700.0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4464079.0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559974.0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71745.0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515981.0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3168987.0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2016685.0</v>
      </c>
      <c r="E12" s="109">
        <f>D11-D12</f>
        <v>1152302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5719941.0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5560912.0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24331634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1605448.0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6294345.0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7899793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1.578386E7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647981.0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16431841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24331634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