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<sst xmlns="http://schemas.openxmlformats.org/spreadsheetml/2006/main" count="865" uniqueCount="252">
  <si>
    <t>GENERATION HOPE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</si>
  <si>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</si>
  <si>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</si>
  <si>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</si>
  <si>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</si>
  <si>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</si>
  <si>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</si>
  <si>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</si>
  <si>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</si>
  <si>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</si>
  <si>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</si>
  <si>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</si>
  <si>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</si>
  <si>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</si>
  <si>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</si>
  <si>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</si>
  <si>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</si>
  <si>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</si>
  <si>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</si>
  <si>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</si>
  <si>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</si>
  <si>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</si>
  <si>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</si>
  <si>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</si>
  <si>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</si>
  <si>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</si>
  <si>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</si>
  <si>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</si>
  <si>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</si>
  <si>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</si>
  <si>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</si>
  <si>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</si>
  <si>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</si>
  <si>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</si>
  <si>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</si>
  <si>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</si>
  <si>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</si>
  <si>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</si>
  <si>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</si>
  <si>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</si>
  <si>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</si>
  <si>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</si>
  <si>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</si>
  <si>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</si>
  <si>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</si>
  <si>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</si>
  <si>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</si>
  <si>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</si>
  <si>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</si>
  <si>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</si>
  <si>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</si>
  <si>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</si>
  <si>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</si>
  <si>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</si>
  <si>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</si>
  <si>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</si>
  <si>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</si>
  <si>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</si>
  <si>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</si>
  <si>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</si>
  <si>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</si>
  <si>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</si>
  <si>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</si>
  <si>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</si>
  <si>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PROGRAM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</si>
  <si>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</si>
  <si>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</si>
  <si>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</si>
  <si>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</si>
  <si>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</si>
  <si>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</si>
  <si>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</si>
  <si>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</si>
  <si>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</si>
  <si>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</si>
  <si>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</si>
  <si>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</si>
  <si>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</si>
  <si>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</si>
  <si>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</si>
  <si>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</si>
  <si>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</si>
  <si>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</si>
  <si>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</si>
  <si>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</si>
  <si>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</si>
  <si>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</si>
  <si>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</si>
  <si>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</si>
  <si>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</si>
  <si>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</si>
  <si>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</si>
  <si>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</si>
  <si>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</si>
  <si>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</si>
  <si>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</si>
  <si>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</si>
  <si>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</si>
  <si>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</si>
  <si>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</si>
  <si>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</si>
  <si>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</si>
  <si>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</si>
  <si>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</si>
  <si>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</si>
  <si>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</si>
  <si>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</si>
  <si>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</si>
  <si>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</si>
  <si>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</si>
  <si>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</si>
  <si>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</si>
  <si>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</si>
  <si>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</si>
  <si>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</si>
  <si>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</si>
  <si>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</si>
  <si>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</si>
  <si>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</si>
  <si>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</si>
  <si>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</si>
  <si>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</si>
  <si>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</si>
  <si>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</si>
  <si>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</si>
  <si>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</si>
  <si>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</si>
  <si>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</si>
  <si>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</si>
  <si>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</si>
  <si>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</si>
  <si>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</si>
  <si>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</si>
  <si>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</si>
  <si>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SUPPLIES</t>
  </si>
  <si>
    <t>EDUCATION FUND</t>
  </si>
  <si>
    <t xml:space="preserve"> PROFESSIONAL DEVELOPMEN</t>
  </si>
  <si>
    <t>TRAINING</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</si>
  <si>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</si>
  <si>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</si>
  <si>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</si>
  <si>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</si>
  <si>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</si>
  <si>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</si>
  <si>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</si>
  <si>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</si>
  <si>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</si>
  <si>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</si>
  <si>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</si>
  <si>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</si>
  <si>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</si>
  <si>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</si>
  <si>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</si>
  <si>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</si>
  <si>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</si>
  <si>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</si>
  <si>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</si>
  <si>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</si>
  <si>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</si>
  <si>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</si>
  <si>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</si>
  <si>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</si>
  <si>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</si>
  <si>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</si>
  <si>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</si>
  <si>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</si>
  <si>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</si>
  <si>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</si>
  <si>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</si>
  <si>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</si>
  <si>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</si>
  <si>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</si>
  <si>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</si>
  <si>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</si>
  <si>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</si>
  <si>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</si>
  <si>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</si>
  <si>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</si>
  <si>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</si>
  <si>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</si>
  <si>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</si>
  <si>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</si>
  <si>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</si>
  <si>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</si>
  <si>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</si>
  <si>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</si>
  <si>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</si>
  <si>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</si>
  <si>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</si>
  <si>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</si>
  <si>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</si>
  <si>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</si>
  <si>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</si>
  <si>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</si>
  <si>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</si>
  <si>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</si>
  <si>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</si>
  <si>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</si>
  <si>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</si>
  <si>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</si>
  <si>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</si>
  <si>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</si>
  <si>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</si>
  <si>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</si>
  <si>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</si>
  <si>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</si>
  <si>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</si>
  <si>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</si>
  <si>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</si>
  <si>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</si>
  <si>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</si>
  <si>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</si>
  <si>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</si>
  <si>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</si>
  <si>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</si>
  <si>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</si>
  <si>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</si>
  <si>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</si>
  <si>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</si>
  <si>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</si>
  <si>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</si>
  <si>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</si>
  <si>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</si>
  <si>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</si>
  <si>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</si>
  <si>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</si>
  <si>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</si>
  <si>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</si>
  <si>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</si>
  <si>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</si>
  <si>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</si>
  <si>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</si>
  <si>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</si>
  <si>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</si>
  <si>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</si>
  <si>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</si>
  <si>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</si>
  <si>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</si>
  <si>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 xml:space="preserve"> PROGRAM REVENUE</t>
  </si>
  <si>
    <r>
      <rPr>
        <rFont val="Roboto"/>
        <color rgb="FF000000"/>
        <sz val="10.0"/>
      </rPr>
      <t xml:space="preserve">Gross amount from sales of </t>
    </r>
    <r>
      <rPr>
        <rFont val="Roboto"/>
        <color rgb="FF000000"/>
        <sz val="10.0"/>
      </rPr>
      <t>assets other than inventory</t>
    </r>
  </si>
  <si>
    <t>MERCH SALES</t>
  </si>
  <si>
    <t>RENT</t>
  </si>
  <si>
    <t>TRAINING COSTS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</si>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</sst>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GENERATION HOPE</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4998788</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10371</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4988417</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415701.4167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7842277</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18.86516785</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8795239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4998788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416565.6667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21.11369156</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4998788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416565.6667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18.86516785</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8706513</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9029036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0.9642793539</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2903755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379122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3282877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4998788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0.6567345925</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164515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2903755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0.05665595066</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243</v>
      </c>
      <c r="D41" s="75">
        <f>'Expenses 2022'!D40</f>
        <v>4142124</v>
      </c>
      <c r="E41" s="165">
        <f t="shared" ref="E41:E44" si="1">D41/$D$44</f>
        <v>0.8286256589</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664866</v>
      </c>
      <c r="E42" s="165">
        <f t="shared" si="1"/>
        <v>0.1330054405</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191798</v>
      </c>
      <c r="E43" s="165">
        <f t="shared" si="1"/>
        <v>0.03836890062</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4998788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8711513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191798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D47/D48</f>
        <v>45.42024943</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9524315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609717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15.62087821</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9903702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GENERATION HOPE</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GENERATION HOPE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9594</v>
      </c>
      <c r="D31" s="99">
        <v>0.0</v>
      </c>
      <c r="E31" s="99">
        <v>9594.0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9594</v>
      </c>
      <c r="D40" s="104">
        <f t="shared" si="2"/>
        <v>0</v>
      </c>
      <c r="E40" s="104">
        <f t="shared" si="2"/>
        <v>9594</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GENERATION HOPE</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312928.0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7529349.0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1261576.0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225718.0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194744.0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420003.0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414567.0</v>
      </c>
      <c r="E12" s="109">
        <f>D11-D12</f>
        <v>5436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365925.0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9895676</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554517.0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55200.0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609717</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8787213.0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498746.0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9285959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9895676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GENERATION HOPE</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9594</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9594</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0</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0</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7842277</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v>0.0</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8787213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9594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799.5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10990.88555</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9594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799.5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0</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0</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v>0.0</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9594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v>0.0</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245</v>
      </c>
      <c r="D41" s="75">
        <f>'Expenses 2023'!D40</f>
        <v>0</v>
      </c>
      <c r="E41" s="165">
        <f t="shared" ref="E41:E44" si="1">D41/$D$44</f>
        <v>0</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9594</v>
      </c>
      <c r="E42" s="165">
        <f t="shared" si="1"/>
        <v>1</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9594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v>0.0</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9524315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609717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15.62087821</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9895676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GENERATION HOPE</v>
      </c>
      <c r="B1" s="2" t="s">
        <v>246</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9"/>
      <c r="B5" s="49"/>
      <c r="C5" s="148" t="s">
        <v>181</v>
      </c>
      <c r="D5" s="177">
        <f>'Ratios 2021'!D8</f>
        <v>10.99652886</v>
      </c>
      <c r="E5" s="177">
        <f>'Ratios 2022'!D8</f>
        <v>18.86516785</v>
      </c>
      <c r="F5" s="177">
        <f>'Ratios 2023'!D8</f>
        <v>0</v>
      </c>
      <c r="G5" s="177">
        <f>average(D5:F5)</f>
        <v>9.953898903</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9"/>
      <c r="B10" s="49"/>
      <c r="C10" s="148" t="s">
        <v>189</v>
      </c>
      <c r="D10" s="149">
        <f>'Ratios 2021'!D14</f>
        <v>11.32316912</v>
      </c>
      <c r="E10" s="149">
        <f>'Ratios 2022'!D14</f>
        <v>21.11369156</v>
      </c>
      <c r="F10" s="149">
        <f>'Ratios 2023'!D14</f>
        <v>10990.88555</v>
      </c>
      <c r="G10" s="177">
        <f>average(D10:F10)</f>
        <v>3674.440805</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0</v>
      </c>
      <c r="E15" s="180">
        <f>'Ratios 2022'!D20</f>
        <v>0</v>
      </c>
      <c r="F15" s="180">
        <f>'Ratios 2023'!D20</f>
        <v>0</v>
      </c>
      <c r="G15" s="177">
        <f>average(D15:F15)</f>
        <v>0</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0.9734325508</v>
      </c>
      <c r="E20" s="163">
        <f>'Ratios 2022'!D26</f>
        <v>0.9642793539</v>
      </c>
      <c r="F20" s="163">
        <f>'Ratios 2023'!D26</f>
        <v>0</v>
      </c>
      <c r="G20" s="181">
        <f>average(D20:F20)</f>
        <v>0.6459039682</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0.6585389569</v>
      </c>
      <c r="E25" s="163">
        <f>'Ratios 2022'!D33</f>
        <v>0.6567345925</v>
      </c>
      <c r="F25" s="163">
        <f>'Ratios 2023'!D33</f>
        <v>0</v>
      </c>
      <c r="G25" s="181">
        <f>average(D25:F25)</f>
        <v>0.4384245164</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0.04815463343</v>
      </c>
      <c r="E30" s="163">
        <f>'Ratios 2022'!D38</f>
        <v>0.05665595066</v>
      </c>
      <c r="F30" s="163">
        <f>'Ratios 2023'!D38</f>
        <v>0</v>
      </c>
      <c r="G30" s="181">
        <f>average(D30:F30)</f>
        <v>0.03493686136</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9"/>
      <c r="B35" s="49"/>
      <c r="C35" s="148" t="s">
        <v>251</v>
      </c>
      <c r="D35" s="163">
        <f>'Ratios 2021'!E41</f>
        <v>1</v>
      </c>
      <c r="E35" s="163">
        <f>'Ratios 2022'!E41</f>
        <v>0.8286256589</v>
      </c>
      <c r="F35" s="163">
        <f>'Ratios 2023'!E41</f>
        <v>0</v>
      </c>
      <c r="G35" s="181">
        <f t="shared" ref="G35:G37" si="1">average(D35:F35)</f>
        <v>0.6095418863</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v>
      </c>
      <c r="E36" s="163">
        <f>'Ratios 2022'!E42</f>
        <v>0.1330054405</v>
      </c>
      <c r="F36" s="163">
        <f>'Ratios 2023'!E42</f>
        <v>1</v>
      </c>
      <c r="G36" s="181">
        <f t="shared" si="1"/>
        <v>0.3776684802</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v>
      </c>
      <c r="E37" s="163">
        <f>'Ratios 2022'!E43</f>
        <v>0.03836890062</v>
      </c>
      <c r="F37" s="163">
        <f>'Ratios 2023'!E43</f>
        <v>0</v>
      </c>
      <c r="G37" s="181">
        <f t="shared" si="1"/>
        <v>0.01278963354</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0</v>
      </c>
      <c r="E42" s="166">
        <f>'Ratios 2022'!D49</f>
        <v>45.42024943</v>
      </c>
      <c r="F42" s="166">
        <f>'Ratios 2023'!D49</f>
        <v>0</v>
      </c>
      <c r="G42" s="183">
        <f>average(D42:F42)</f>
        <v>15.14008314</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11.34901175</v>
      </c>
      <c r="E47" s="149">
        <f>'Ratios 2022'!D54</f>
        <v>15.62087821</v>
      </c>
      <c r="F47" s="149">
        <f>'Ratios 2023'!D54</f>
        <v>15.62087821</v>
      </c>
      <c r="G47" s="177">
        <f>average(D47:F47)</f>
        <v>14.19692272</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v>
      </c>
      <c r="E52" s="184">
        <f>'Ratios 2022'!D59</f>
        <v>0</v>
      </c>
      <c r="F52" s="184">
        <f>'Ratios 2023'!D59</f>
        <v>0</v>
      </c>
      <c r="G52" s="185">
        <f>average(D52:F52)</f>
        <v>0</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GENERATION HOPE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GENERATION HOPE</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2706.0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109685.0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6430328.0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9188.0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6542719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71028.0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71028</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38.0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7957.0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-7957</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6605828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GENERATION HOPE</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208225</v>
      </c>
      <c r="D4" s="99">
        <v>208225.0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190423</v>
      </c>
      <c r="D7" s="99">
        <v>190423.0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1621656</v>
      </c>
      <c r="D9" s="99">
        <v>1621656.0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27757</v>
      </c>
      <c r="D10" s="99">
        <v>27757.0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59503</v>
      </c>
      <c r="D11" s="99">
        <v>59503.0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152862</v>
      </c>
      <c r="D12" s="99">
        <v>152862.0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65929</v>
      </c>
      <c r="D16" s="99">
        <v>65929.0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107809</v>
      </c>
      <c r="D20" s="99">
        <v>107809.0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132534</v>
      </c>
      <c r="D21" s="99">
        <v>132534.0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52400</v>
      </c>
      <c r="D23" s="99">
        <v>52400.0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188579</v>
      </c>
      <c r="D25" s="99">
        <v>188579.0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60911</v>
      </c>
      <c r="D26" s="99">
        <v>60911.0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26979</v>
      </c>
      <c r="D28" s="99">
        <v>26979.0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7517</v>
      </c>
      <c r="D31" s="99">
        <v>7517.0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18862</v>
      </c>
      <c r="D32" s="99">
        <v>18862.0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t="s">
        <v>134</v>
      </c>
      <c r="C34" s="98">
        <f t="shared" si="1"/>
        <v>53077</v>
      </c>
      <c r="D34" s="99">
        <v>53077.0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135</v>
      </c>
      <c r="C35" s="98">
        <f t="shared" si="1"/>
        <v>38013</v>
      </c>
      <c r="D35" s="99">
        <v>38013.0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136</v>
      </c>
      <c r="C36" s="98">
        <f t="shared" si="1"/>
        <v>22535</v>
      </c>
      <c r="D36" s="99">
        <v>22535.0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137</v>
      </c>
      <c r="C37" s="98">
        <f t="shared" si="1"/>
        <v>20835</v>
      </c>
      <c r="D37" s="99">
        <v>20835.0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59888</v>
      </c>
      <c r="D38" s="99">
        <v>59888.0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3116294</v>
      </c>
      <c r="D40" s="104">
        <f t="shared" si="2"/>
        <v>3116294</v>
      </c>
      <c r="E40" s="104">
        <f t="shared" si="2"/>
        <v>0</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GENERATION HOPE</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197156.0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2651657.0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2639892.0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35086.0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231066.0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212866.0</v>
      </c>
      <c r="E12" s="109">
        <f>D11-D12</f>
        <v>18200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434646.0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5976637</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486720.0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317156.0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803876</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2940527.0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2232234.0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5172761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5976637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GENERATION HOPE</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3116294</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7517</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3108777</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259064.75</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2848813</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10.99652886</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2940527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3116294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259691.1667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11.32316912</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3116294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259691.1667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10.99652886</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6430328</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6605828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0.9734325508</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1812079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240122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2052201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3116294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0.6585389569</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87260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1812079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0.04815463343</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3116294</v>
      </c>
      <c r="E41" s="165">
        <f t="shared" ref="E41:E44" si="1">D41/$D$44</f>
        <v>1</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0</v>
      </c>
      <c r="E42" s="165">
        <f t="shared" si="1"/>
        <v>0</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3116294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6542719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v>0.0</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5523791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486720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11.34901175</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5976637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GENERATION HOPE</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5000.0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8706513.0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8711513</v>
      </c>
      <c r="G9" s="58"/>
      <c r="H9" s="58"/>
      <c r="I9" s="58"/>
      <c r="J9" s="58"/>
      <c r="K9" s="58"/>
      <c r="L9" s="58"/>
      <c r="M9" s="58"/>
      <c r="N9" s="58"/>
      <c r="O9" s="58"/>
      <c r="P9" s="58"/>
      <c r="Q9" s="58"/>
      <c r="R9" s="58"/>
      <c r="S9" s="58"/>
      <c r="T9" s="58"/>
      <c r="U9" s="58"/>
      <c r="V9" s="58"/>
      <c r="W9" s="58"/>
      <c r="X9" s="58"/>
      <c r="Y9" s="58"/>
      <c r="Z9" s="58"/>
    </row>
    <row r="10">
      <c r="A10" s="44" t="s">
        <v>62</v>
      </c>
      <c r="B10" s="59" t="s">
        <v>63</v>
      </c>
      <c r="C10" s="60" t="s">
        <v>238</v>
      </c>
      <c r="D10" s="15"/>
      <c r="E10" s="15"/>
      <c r="F10" s="48">
        <v>160932.0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160932</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901.0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155638.0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155638</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240</v>
      </c>
      <c r="D39" s="74"/>
      <c r="E39" s="48">
        <v>52.0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52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9029036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GENERATION HOPE</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253790</v>
      </c>
      <c r="D4" s="99">
        <v>253790.0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387116</v>
      </c>
      <c r="D7" s="99">
        <v>0.0</v>
      </c>
      <c r="E7" s="99">
        <v>387116.0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2516639</v>
      </c>
      <c r="D9" s="99">
        <v>2402349.0</v>
      </c>
      <c r="E9" s="99">
        <v>9189.0</v>
      </c>
      <c r="F9" s="99">
        <v>105101.0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61801</v>
      </c>
      <c r="D10" s="99">
        <v>33676.0</v>
      </c>
      <c r="E10" s="99">
        <v>19539.0</v>
      </c>
      <c r="F10" s="99">
        <v>8586.0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102714</v>
      </c>
      <c r="D11" s="99">
        <v>71687.0</v>
      </c>
      <c r="E11" s="99">
        <v>20086.0</v>
      </c>
      <c r="F11" s="99">
        <v>10941.0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214607</v>
      </c>
      <c r="D12" s="99">
        <v>203885.0</v>
      </c>
      <c r="E12" s="99">
        <v>621.0</v>
      </c>
      <c r="F12" s="99">
        <v>10101.0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92190</v>
      </c>
      <c r="D16" s="99">
        <v>79283.0</v>
      </c>
      <c r="E16" s="99">
        <v>9219.0</v>
      </c>
      <c r="F16" s="99">
        <v>3688.0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302009</v>
      </c>
      <c r="D20" s="99">
        <v>265028.0</v>
      </c>
      <c r="E20" s="99">
        <v>31765.0</v>
      </c>
      <c r="F20" s="99">
        <v>5216.0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31405</v>
      </c>
      <c r="D21" s="99">
        <v>21633.0</v>
      </c>
      <c r="E21" s="99">
        <v>5888.0</v>
      </c>
      <c r="F21" s="99">
        <v>3884.0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57536</v>
      </c>
      <c r="D23" s="99">
        <v>51786.0</v>
      </c>
      <c r="E23" s="99">
        <v>0.0</v>
      </c>
      <c r="F23" s="99">
        <v>5750.0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159009</v>
      </c>
      <c r="D26" s="99">
        <v>119791.0</v>
      </c>
      <c r="E26" s="99">
        <v>26933.0</v>
      </c>
      <c r="F26" s="99">
        <v>12285.0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148712</v>
      </c>
      <c r="D28" s="99">
        <v>112403.0</v>
      </c>
      <c r="E28" s="99">
        <v>31610.0</v>
      </c>
      <c r="F28" s="99">
        <v>4699.0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10371</v>
      </c>
      <c r="D31" s="99">
        <v>0.0</v>
      </c>
      <c r="E31" s="99">
        <v>10371.0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14420</v>
      </c>
      <c r="D32" s="99">
        <v>9027.0</v>
      </c>
      <c r="E32" s="99">
        <v>4768.0</v>
      </c>
      <c r="F32" s="99">
        <v>625.0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241</v>
      </c>
      <c r="C34" s="98">
        <f t="shared" si="1"/>
        <v>323917</v>
      </c>
      <c r="D34" s="99">
        <v>237830.0</v>
      </c>
      <c r="E34" s="99">
        <v>78493.0</v>
      </c>
      <c r="F34" s="99">
        <v>7594.0</v>
      </c>
      <c r="G34" s="43"/>
      <c r="H34" s="43"/>
      <c r="I34" s="43"/>
      <c r="J34" s="43"/>
      <c r="K34" s="43"/>
      <c r="L34" s="43"/>
      <c r="M34" s="43"/>
      <c r="N34" s="43"/>
      <c r="O34" s="43"/>
      <c r="P34" s="43"/>
      <c r="Q34" s="43"/>
      <c r="R34" s="43"/>
      <c r="S34" s="43"/>
      <c r="T34" s="43"/>
      <c r="U34" s="43"/>
      <c r="V34" s="43"/>
      <c r="W34" s="43"/>
      <c r="X34" s="43"/>
      <c r="Y34" s="43"/>
      <c r="Z34" s="43"/>
    </row>
    <row r="35">
      <c r="A35" s="45" t="s">
        <v>48</v>
      </c>
      <c r="B35" s="60" t="s">
        <v>135</v>
      </c>
      <c r="C35" s="98">
        <f t="shared" si="1"/>
        <v>109001</v>
      </c>
      <c r="D35" s="99">
        <v>109001.0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242</v>
      </c>
      <c r="C36" s="98">
        <f t="shared" si="1"/>
        <v>67244</v>
      </c>
      <c r="D36" s="99">
        <v>66906.0</v>
      </c>
      <c r="E36" s="99">
        <v>275.0</v>
      </c>
      <c r="F36" s="99">
        <v>63.0</v>
      </c>
      <c r="G36" s="43"/>
      <c r="H36" s="43"/>
      <c r="I36" s="43"/>
      <c r="J36" s="43"/>
      <c r="K36" s="43"/>
      <c r="L36" s="43"/>
      <c r="M36" s="43"/>
      <c r="N36" s="43"/>
      <c r="O36" s="43"/>
      <c r="P36" s="43"/>
      <c r="Q36" s="43"/>
      <c r="R36" s="43"/>
      <c r="S36" s="43"/>
      <c r="T36" s="43"/>
      <c r="U36" s="43"/>
      <c r="V36" s="43"/>
      <c r="W36" s="43"/>
      <c r="X36" s="43"/>
      <c r="Y36" s="43"/>
      <c r="Z36" s="43"/>
    </row>
    <row r="37">
      <c r="A37" s="45" t="s">
        <v>52</v>
      </c>
      <c r="B37" s="60" t="s">
        <v>134</v>
      </c>
      <c r="C37" s="98">
        <f t="shared" si="1"/>
        <v>43479</v>
      </c>
      <c r="D37" s="99">
        <v>32955.0</v>
      </c>
      <c r="E37" s="99">
        <v>8106.0</v>
      </c>
      <c r="F37" s="99">
        <v>2418.0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102828</v>
      </c>
      <c r="D38" s="99">
        <v>71094.0</v>
      </c>
      <c r="E38" s="99">
        <v>20887.0</v>
      </c>
      <c r="F38" s="99">
        <v>10847.0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4998788</v>
      </c>
      <c r="D40" s="104">
        <f t="shared" si="2"/>
        <v>4142124</v>
      </c>
      <c r="E40" s="104">
        <f t="shared" si="2"/>
        <v>664866</v>
      </c>
      <c r="F40" s="104">
        <f t="shared" si="2"/>
        <v>191798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GENERATION HOPE</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312928.0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7529349.0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1261576.0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225718.0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194744.0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418504.0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405042.0</v>
      </c>
      <c r="E12" s="109">
        <f>D11-D12</f>
        <v>13462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365925.0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9903702</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554517.0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55200.0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609717</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8795239.0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498746.0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9293985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9903702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