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<sst xmlns="http://schemas.openxmlformats.org/spreadsheetml/2006/main" count="869" uniqueCount="251">
  <si>
    <t>RHODE ISLAND PARENT INFORMATION NETWORK</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</si>
  <si>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</si>
  <si>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</si>
  <si>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</si>
  <si>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</si>
  <si>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</si>
  <si>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</si>
  <si>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</si>
  <si>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</si>
  <si>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</si>
  <si>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</si>
  <si>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</si>
  <si>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</si>
  <si>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</si>
  <si>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</si>
  <si>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</si>
  <si>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</si>
  <si>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</si>
  <si>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</si>
  <si>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</si>
  <si>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</si>
  <si>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</si>
  <si>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</si>
  <si>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</si>
  <si>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</si>
  <si>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</si>
  <si>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</si>
  <si>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</si>
  <si>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</si>
  <si>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</si>
  <si>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</si>
  <si>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</si>
  <si>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</si>
  <si>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</si>
  <si>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</si>
  <si>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</si>
  <si>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</si>
  <si>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</si>
  <si>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</si>
  <si>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</si>
  <si>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</si>
  <si>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</si>
  <si>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</si>
  <si>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</si>
  <si>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</si>
  <si>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</si>
  <si>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</si>
  <si>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</si>
  <si>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</si>
  <si>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</si>
  <si>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</si>
  <si>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</si>
  <si>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</si>
  <si>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</si>
  <si>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</si>
  <si>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</si>
  <si>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</si>
  <si>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</si>
  <si>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</si>
  <si>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</si>
  <si>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</si>
  <si>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</si>
  <si>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</si>
  <si>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</si>
  <si>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</si>
  <si>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</si>
  <si>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</si>
  <si>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</si>
  <si>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</si>
  <si>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</si>
  <si>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</si>
  <si>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</si>
  <si>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</si>
  <si>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</si>
  <si>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</si>
  <si>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</si>
  <si>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</si>
  <si>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</si>
  <si>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</si>
  <si>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</si>
  <si>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</si>
  <si>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</si>
  <si>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</si>
  <si>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</si>
  <si>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</si>
  <si>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</si>
  <si>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</si>
  <si>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</si>
  <si>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</si>
  <si>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</si>
  <si>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</si>
  <si>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</si>
  <si>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</si>
  <si>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</si>
  <si>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</si>
  <si>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</si>
  <si>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</si>
  <si>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</si>
  <si>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</si>
  <si>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</si>
  <si>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</si>
  <si>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</si>
  <si>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</si>
  <si>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</si>
  <si>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</si>
  <si>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</si>
  <si>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</si>
  <si>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</si>
  <si>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</si>
  <si>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</si>
  <si>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</si>
  <si>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</si>
  <si>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</si>
  <si>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</si>
  <si>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</si>
  <si>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</si>
  <si>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</si>
  <si>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</si>
  <si>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</si>
  <si>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</si>
  <si>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</si>
  <si>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</si>
  <si>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</si>
  <si>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</si>
  <si>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</si>
  <si>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</si>
  <si>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</si>
  <si>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</si>
  <si>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</si>
  <si>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</si>
  <si>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</si>
  <si>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</si>
  <si>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</si>
  <si>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BANK AND PAYROLL SERVIC</t>
  </si>
  <si>
    <t>DUES AND SUBSCRIPTIONS</t>
  </si>
  <si>
    <t>MISCELLANEOUS</t>
  </si>
  <si>
    <t>STIPENDS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</si>
  <si>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</si>
  <si>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</si>
  <si>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</si>
  <si>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</si>
  <si>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</si>
  <si>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</si>
  <si>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</si>
  <si>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</si>
  <si>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</si>
  <si>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</si>
  <si>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</si>
  <si>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</si>
  <si>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</si>
  <si>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</si>
  <si>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</si>
  <si>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</si>
  <si>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</si>
  <si>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</si>
  <si>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</si>
  <si>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</si>
  <si>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</si>
  <si>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</si>
  <si>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</si>
  <si>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</si>
  <si>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</si>
  <si>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</si>
  <si>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</si>
  <si>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</si>
  <si>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</si>
  <si>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</si>
  <si>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</si>
  <si>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</si>
  <si>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</si>
  <si>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</si>
  <si>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</si>
  <si>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</si>
  <si>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</si>
  <si>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</si>
  <si>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</si>
  <si>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</si>
  <si>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</si>
  <si>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</si>
  <si>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</si>
  <si>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</si>
  <si>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</si>
  <si>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</si>
  <si>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</si>
  <si>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</si>
  <si>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</si>
  <si>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</si>
  <si>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</si>
  <si>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</si>
  <si>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</si>
  <si>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</si>
  <si>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</si>
  <si>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</si>
  <si>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</si>
  <si>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</si>
  <si>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</si>
  <si>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</si>
  <si>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</si>
  <si>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</si>
  <si>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</si>
  <si>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</si>
  <si>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</si>
  <si>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</si>
  <si>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</si>
  <si>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</si>
  <si>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</si>
  <si>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</si>
  <si>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</si>
  <si>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</si>
  <si>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</si>
  <si>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</si>
  <si>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</si>
  <si>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</si>
  <si>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</si>
  <si>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</si>
  <si>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</si>
  <si>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</si>
  <si>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</si>
  <si>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</si>
  <si>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</si>
  <si>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</si>
  <si>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</si>
  <si>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</si>
  <si>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</si>
  <si>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</si>
  <si>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</si>
  <si>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</si>
  <si>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</si>
  <si>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</si>
  <si>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</si>
  <si>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</si>
  <si>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</si>
  <si>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</si>
  <si>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</si>
  <si>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</si>
  <si>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</si>
  <si>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</si>
  <si>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Management fees</t>
  </si>
  <si>
    <t>Auxiliary services</t>
  </si>
  <si>
    <r>
      <rPr>
        <rFont val="Roboto"/>
        <color rgb="FF000000"/>
        <sz val="10.0"/>
      </rPr>
      <t xml:space="preserve">Gross amount from sales of </t>
    </r>
    <r>
      <rPr>
        <rFont val="Roboto"/>
        <color rgb="FF000000"/>
        <sz val="10.0"/>
      </rPr>
      <t>assets other than inventory</t>
    </r>
  </si>
  <si>
    <t xml:space="preserve"> DUES AND SUBSCRIPTIONS</t>
  </si>
  <si>
    <r>
      <rPr>
        <rFont val="Roboto"/>
        <b/>
        <color rgb="FF000000"/>
        <sz val="10.0"/>
      </rPr>
      <t xml:space="preserve">Program Expenses </t>
    </r>
    <r>
      <rPr>
        <rFont val="Roboto"/>
        <b/>
        <i/>
        <color rgb="FF000000"/>
        <sz val="10.0"/>
      </rPr>
      <t xml:space="preserve">(Program Efficiency Ratio) </t>
    </r>
  </si>
  <si>
    <t>CARE COORDINATION SERV</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</si>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</sst>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8" fontId="17" numFmtId="164" xfId="0" applyAlignment="1" applyBorder="1" applyFont="1" applyNumberFormat="1">
      <alignment horizontal="right" readingOrder="0" vertical="bottom"/>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RHODE ISLAND PARENT INFORMATION NETWORK</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2021'!C40</f>
        <v>7294882</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2021'!C31</f>
        <v>63427</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7231455</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602621.25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2021'!E2+'Balance Sheet 2021'!E3</f>
        <v>3492363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5.795286841</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2021'!E30</f>
        <v>4337263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2021'!C40</f>
        <v>7294882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607906.8333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7.134749541</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2021'!E13:E15)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2021'!C40</f>
        <v>7294882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607906.8333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5.795286841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2021'!E2:E7,'Revenues 2021'!F10:F15)</f>
        <v>6822138</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2021'!F44</f>
        <v>8294897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0.8224499955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2021'!C7:C9)</f>
        <v>5004212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2021'!C10:C12)</f>
        <v>962525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5966737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2021'!C40</f>
        <v>7294882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0.8179346835</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2021'!C10:C11)</f>
        <v>548103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2021'!C7:C9)</f>
        <v>5004212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0.1095283333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2021'!D40</f>
        <v>6135812</v>
      </c>
      <c r="E41" s="164">
        <f t="shared" ref="E41:E44" si="1">D41/$D$44</f>
        <v>0.8411118919</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2021'!E40</f>
        <v>1159070</v>
      </c>
      <c r="E42" s="164">
        <f t="shared" si="1"/>
        <v>0.1588881081</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2021'!F40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7294882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2021'!F9</f>
        <v>8285329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2021'!F40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t="str">
        <f>if(D48=0, "$0",D47/D48)</f>
        <v>$0</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2021'!E2:E10)</f>
        <v>4809374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2021'!E19:E22)</f>
        <v>679931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7.073326558</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2021'!E18</f>
        <v>5120501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RHODE ISLAND PARENT INFORMATION NETWORK</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6714018.0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572807.0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7286825</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825481.0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825481</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79006.0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8191312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RHODE ISLAND PARENT INFORMATION NETWORK</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11139</v>
      </c>
      <c r="D4" s="99">
        <v>11139.0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275623</v>
      </c>
      <c r="D7" s="99">
        <v>120359.0</v>
      </c>
      <c r="E7" s="99">
        <v>155264.0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5338790</v>
      </c>
      <c r="D9" s="99">
        <v>4831638.0</v>
      </c>
      <c r="E9" s="99">
        <v>507152.0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79780</v>
      </c>
      <c r="D10" s="99">
        <v>71356.0</v>
      </c>
      <c r="E10" s="99">
        <v>8424.0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520834</v>
      </c>
      <c r="D11" s="99">
        <v>490190.0</v>
      </c>
      <c r="E11" s="99">
        <v>30644.0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468832</v>
      </c>
      <c r="D12" s="99">
        <v>415794.0</v>
      </c>
      <c r="E12" s="99">
        <v>53038.0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5820</v>
      </c>
      <c r="D15" s="99">
        <v>0.0</v>
      </c>
      <c r="E15" s="99">
        <v>5820.0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45415</v>
      </c>
      <c r="D16" s="99">
        <v>0.0</v>
      </c>
      <c r="E16" s="99">
        <v>45415.0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630210</v>
      </c>
      <c r="D20" s="99">
        <v>565024.0</v>
      </c>
      <c r="E20" s="99">
        <v>65186.0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28154</v>
      </c>
      <c r="D21" s="99">
        <v>20944.0</v>
      </c>
      <c r="E21" s="99">
        <v>7210.0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171132</v>
      </c>
      <c r="D22" s="99">
        <v>81878.0</v>
      </c>
      <c r="E22" s="99">
        <v>89254.0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562087</v>
      </c>
      <c r="D25" s="99">
        <v>495486.0</v>
      </c>
      <c r="E25" s="99">
        <v>66601.0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6826</v>
      </c>
      <c r="D26" s="99">
        <v>6492.0</v>
      </c>
      <c r="E26" s="99">
        <v>334.0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140795</v>
      </c>
      <c r="D28" s="99">
        <v>106841.0</v>
      </c>
      <c r="E28" s="99">
        <v>33954.0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64303</v>
      </c>
      <c r="D31" s="99">
        <v>0.0</v>
      </c>
      <c r="E31" s="99">
        <v>64303.0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42062</v>
      </c>
      <c r="D32" s="99">
        <v>1539.0</v>
      </c>
      <c r="E32" s="99">
        <v>40523.0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55710</v>
      </c>
      <c r="D34" s="99">
        <v>65.0</v>
      </c>
      <c r="E34" s="99">
        <v>55645.0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15054</v>
      </c>
      <c r="D35" s="99">
        <v>10435.0</v>
      </c>
      <c r="E35" s="99">
        <v>4619.0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4802</v>
      </c>
      <c r="D36" s="99">
        <v>3971.0</v>
      </c>
      <c r="E36" s="99">
        <v>831.0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75</v>
      </c>
      <c r="D37" s="99">
        <v>75.0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8467443</v>
      </c>
      <c r="D40" s="103">
        <f t="shared" si="2"/>
        <v>7233226</v>
      </c>
      <c r="E40" s="103">
        <f t="shared" si="2"/>
        <v>1234217</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PARENT INFORMATION NETWORK</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193866.0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3254104.0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1190635.0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115347.0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483741.0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253044.0</v>
      </c>
      <c r="E12" s="108">
        <f>D11-D12</f>
        <v>230697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1771437.0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6756086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569396.0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304805.0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1820753.0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2694954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4061132.0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4061132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6756086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RHODE ISLAND PARENT INFORMATION NETWORK</v>
      </c>
      <c r="B1" s="2">
        <f>'Revenues 2022'!C1</f>
        <v>2022</v>
      </c>
      <c r="C1" s="176"/>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8467443</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64303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8403140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700261.6667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3447970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4.923830854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4061132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8467443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705620.25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5.755407388</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8467443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705620.25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4.923830854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6714018</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8191312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0.8196511133</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5614413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1069446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6683859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8467443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0.7893597867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600614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5614413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0.1069771675</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244</v>
      </c>
      <c r="D41" s="75">
        <f>'Expenses 2022'!D40</f>
        <v>7233226</v>
      </c>
      <c r="E41" s="164">
        <f t="shared" ref="E41:E44" si="1">D41/$D$44</f>
        <v>0.8542397038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1234217</v>
      </c>
      <c r="E42" s="164">
        <f t="shared" si="1"/>
        <v>0.1457602962</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8467443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7286825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t="str">
        <f>if(D48=0, "$0",D47/D48)</f>
        <v>$0</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4753952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874201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5.43805372</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6756086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RHODE ISLAND PARENT INFORMATION NETWORK</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180</v>
      </c>
      <c r="D5" s="177">
        <f>'Ratios 2020'!D8</f>
        <v>6.087182079</v>
      </c>
      <c r="E5" s="177">
        <f>'Ratios 2021'!D8</f>
        <v>5.795286841</v>
      </c>
      <c r="F5" s="177">
        <f>'Ratios 2022'!D8</f>
        <v>4.923830854</v>
      </c>
      <c r="G5" s="177">
        <f>average(D5:F5)</f>
        <v>5.602099924</v>
      </c>
      <c r="H5" s="149" t="s">
        <v>187</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188</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189</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188</v>
      </c>
      <c r="D10" s="148">
        <f>'Ratios 2020'!D14</f>
        <v>6.356391449</v>
      </c>
      <c r="E10" s="148">
        <f>'Ratios 2021'!D14</f>
        <v>7.134749541</v>
      </c>
      <c r="F10" s="148">
        <f>'Ratios 2022'!D14</f>
        <v>5.755407388</v>
      </c>
      <c r="G10" s="177">
        <f>average(D10:F10)</f>
        <v>6.415516126</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196</v>
      </c>
      <c r="D15" s="180">
        <f>'Ratios 2020'!D20</f>
        <v>0</v>
      </c>
      <c r="E15" s="180">
        <f>'Ratios 2021'!D20</f>
        <v>0</v>
      </c>
      <c r="F15" s="180">
        <f>'Ratios 2022'!D20</f>
        <v>0</v>
      </c>
      <c r="G15" s="177">
        <f>average(D15:F15)</f>
        <v>0</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2020'!D26</f>
        <v>0.8517078744</v>
      </c>
      <c r="E20" s="162">
        <f>'Ratios 2021'!D26</f>
        <v>0.8224499955</v>
      </c>
      <c r="F20" s="162">
        <f>'Ratios 2022'!D26</f>
        <v>0.8196511133</v>
      </c>
      <c r="G20" s="181">
        <f>average(D20:F20)</f>
        <v>0.8312696611</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2020'!D33</f>
        <v>0.7905268807</v>
      </c>
      <c r="E25" s="162">
        <f>'Ratios 2021'!D33</f>
        <v>0.8179346835</v>
      </c>
      <c r="F25" s="162">
        <f>'Ratios 2022'!D33</f>
        <v>0.7893597867</v>
      </c>
      <c r="G25" s="181">
        <f>average(D25:F25)</f>
        <v>0.7992737836</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2020'!D38</f>
        <v>0.1060512705</v>
      </c>
      <c r="E30" s="162">
        <f>'Ratios 2021'!D38</f>
        <v>0.1095283333</v>
      </c>
      <c r="F30" s="162">
        <f>'Ratios 2022'!D38</f>
        <v>0.1069771675</v>
      </c>
      <c r="G30" s="181">
        <f>average(D30:F30)</f>
        <v>0.1075189238</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2020'!E41</f>
        <v>0.8762179837</v>
      </c>
      <c r="E35" s="162">
        <f>'Ratios 2021'!E41</f>
        <v>0.8411118919</v>
      </c>
      <c r="F35" s="162">
        <f>'Ratios 2022'!E41</f>
        <v>0.8542397038</v>
      </c>
      <c r="G35" s="181">
        <f t="shared" ref="G35:G37" si="1">average(D35:F35)</f>
        <v>0.8571898598</v>
      </c>
      <c r="H35" s="181"/>
      <c r="I35" s="43"/>
      <c r="J35" s="43"/>
      <c r="K35" s="43"/>
      <c r="L35" s="43"/>
      <c r="M35" s="43"/>
      <c r="N35" s="43"/>
      <c r="O35" s="43"/>
      <c r="P35" s="43"/>
      <c r="Q35" s="43"/>
      <c r="R35" s="43"/>
      <c r="S35" s="43"/>
      <c r="T35" s="43"/>
      <c r="U35" s="43"/>
      <c r="V35" s="43"/>
      <c r="W35" s="43"/>
      <c r="X35" s="43"/>
      <c r="Y35" s="43"/>
    </row>
    <row r="36">
      <c r="A36" s="138"/>
      <c r="B36" s="52"/>
      <c r="C36" s="147" t="s">
        <v>217</v>
      </c>
      <c r="D36" s="162">
        <f>'Ratios 2020'!E42</f>
        <v>0.1237820163</v>
      </c>
      <c r="E36" s="162">
        <f>'Ratios 2021'!E42</f>
        <v>0.1588881081</v>
      </c>
      <c r="F36" s="162">
        <f>'Ratios 2022'!E42</f>
        <v>0.1457602962</v>
      </c>
      <c r="G36" s="181">
        <f t="shared" si="1"/>
        <v>0.1428101402</v>
      </c>
      <c r="H36" s="181"/>
      <c r="I36" s="43"/>
      <c r="J36" s="43"/>
      <c r="K36" s="43"/>
      <c r="L36" s="43"/>
      <c r="M36" s="43"/>
      <c r="N36" s="43"/>
      <c r="O36" s="43"/>
      <c r="P36" s="43"/>
      <c r="Q36" s="43"/>
      <c r="R36" s="43"/>
      <c r="S36" s="43"/>
      <c r="T36" s="43"/>
      <c r="U36" s="43"/>
      <c r="V36" s="43"/>
      <c r="W36" s="43"/>
      <c r="X36" s="43"/>
      <c r="Y36" s="43"/>
    </row>
    <row r="37">
      <c r="A37" s="138"/>
      <c r="B37" s="182"/>
      <c r="C37" s="147" t="s">
        <v>218</v>
      </c>
      <c r="D37" s="162">
        <f>'Ratios 2020'!E43</f>
        <v>0</v>
      </c>
      <c r="E37" s="162">
        <f>'Ratios 2021'!E43</f>
        <v>0</v>
      </c>
      <c r="F37" s="162">
        <f>'Ratios 2022'!E43</f>
        <v>0</v>
      </c>
      <c r="G37" s="181">
        <f t="shared" si="1"/>
        <v>0</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223</v>
      </c>
      <c r="D42" s="165" t="str">
        <f>'Ratios 2020'!D49</f>
        <v>$0</v>
      </c>
      <c r="E42" s="165" t="str">
        <f>'Ratios 2021'!D49</f>
        <v>$0</v>
      </c>
      <c r="F42" s="165" t="str">
        <f>'Ratios 2022'!D49</f>
        <v>$0</v>
      </c>
      <c r="G42" s="183" t="str">
        <f>average(D42:F42)</f>
        <v>#DIV/0!</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2020'!D54</f>
        <v>9.537405423</v>
      </c>
      <c r="E47" s="148">
        <f>'Ratios 2021'!D54</f>
        <v>7.073326558</v>
      </c>
      <c r="F47" s="148">
        <f>'Ratios 2022'!D54</f>
        <v>5.43805372</v>
      </c>
      <c r="G47" s="177">
        <f>average(D47:F47)</f>
        <v>7.349595234</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235</v>
      </c>
      <c r="D52" s="184">
        <f>'Ratios 2020'!D59</f>
        <v>0.1704246672</v>
      </c>
      <c r="E52" s="184">
        <f>'Ratios 2021'!D59</f>
        <v>0</v>
      </c>
      <c r="F52" s="184">
        <f>'Ratios 2022'!D59</f>
        <v>0</v>
      </c>
      <c r="G52" s="185">
        <f>average(D52:F52)</f>
        <v>0.0568082224</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RHODE ISLAND PARENT INFORMATION NETWORK</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RHODE ISLAND PARENT INFORMATION NETWORK</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6127212.0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1056019.0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7183231</v>
      </c>
      <c r="G9" s="58"/>
      <c r="H9" s="58"/>
      <c r="I9" s="58"/>
      <c r="J9" s="58"/>
      <c r="K9" s="58"/>
      <c r="L9" s="58"/>
      <c r="M9" s="58"/>
      <c r="N9" s="58"/>
      <c r="O9" s="58"/>
      <c r="P9" s="58"/>
      <c r="Q9" s="58"/>
      <c r="R9" s="58"/>
      <c r="S9" s="58"/>
      <c r="T9" s="58"/>
      <c r="U9" s="58"/>
      <c r="V9" s="58"/>
      <c r="W9" s="58"/>
      <c r="X9" s="58"/>
      <c r="Y9" s="58"/>
      <c r="Z9" s="58"/>
    </row>
    <row r="10">
      <c r="A10" s="44" t="s">
        <v>62</v>
      </c>
      <c r="B10" s="59" t="s">
        <v>63</v>
      </c>
      <c r="C10" s="60">
        <v>0.0</v>
      </c>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v>0.0</v>
      </c>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10799.0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7194030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RHODE ISLAND PARENT INFORMATION NETWORK</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18887</v>
      </c>
      <c r="D4" s="99">
        <v>18887.0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240289</v>
      </c>
      <c r="D7" s="99">
        <v>0.0</v>
      </c>
      <c r="E7" s="99">
        <v>240289.0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3992475</v>
      </c>
      <c r="D9" s="99">
        <v>3801016.0</v>
      </c>
      <c r="E9" s="99">
        <v>191459.0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53506</v>
      </c>
      <c r="D10" s="99">
        <v>53105.0</v>
      </c>
      <c r="E10" s="99">
        <v>401.0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395384</v>
      </c>
      <c r="D11" s="99">
        <v>375651.0</v>
      </c>
      <c r="E11" s="99">
        <v>19733.0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298878</v>
      </c>
      <c r="D12" s="99">
        <v>267064.0</v>
      </c>
      <c r="E12" s="99">
        <v>31814.0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628</v>
      </c>
      <c r="D15" s="99">
        <v>0.0</v>
      </c>
      <c r="E15" s="99">
        <v>628.0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45115</v>
      </c>
      <c r="D16" s="99">
        <v>0.0</v>
      </c>
      <c r="E16" s="99">
        <v>45115.0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293048</v>
      </c>
      <c r="D20" s="99">
        <v>284459.0</v>
      </c>
      <c r="E20" s="99">
        <v>8589.0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17971</v>
      </c>
      <c r="D21" s="99">
        <v>12214.0</v>
      </c>
      <c r="E21" s="99">
        <v>5757.0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346910</v>
      </c>
      <c r="D22" s="99">
        <v>303213.0</v>
      </c>
      <c r="E22" s="99">
        <v>43697.0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324946</v>
      </c>
      <c r="D25" s="99">
        <v>263749.0</v>
      </c>
      <c r="E25" s="99">
        <v>61197.0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1226</v>
      </c>
      <c r="D26" s="99">
        <v>913.0</v>
      </c>
      <c r="E26" s="99">
        <v>313.0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59003</v>
      </c>
      <c r="D28" s="99">
        <v>57104.0</v>
      </c>
      <c r="E28" s="99">
        <v>1899.0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57954</v>
      </c>
      <c r="D31" s="99">
        <v>0.0</v>
      </c>
      <c r="E31" s="99">
        <v>57954.0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99946</v>
      </c>
      <c r="D32" s="99">
        <v>72249.0</v>
      </c>
      <c r="E32" s="99">
        <v>27697.0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40363</v>
      </c>
      <c r="D34" s="99">
        <v>0.0</v>
      </c>
      <c r="E34" s="99">
        <v>40363.0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11713</v>
      </c>
      <c r="D35" s="99">
        <v>8758.0</v>
      </c>
      <c r="E35" s="99">
        <v>2955.0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1802</v>
      </c>
      <c r="D36" s="99">
        <v>1802.0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225</v>
      </c>
      <c r="D37" s="99">
        <v>225.0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6300269</v>
      </c>
      <c r="D40" s="103">
        <f t="shared" si="2"/>
        <v>5520409</v>
      </c>
      <c r="E40" s="103">
        <f t="shared" si="2"/>
        <v>779860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PARENT INFORMATION NETWORK</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143194.0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3023315.0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1085730.0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99145.0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545713.0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200007.0</v>
      </c>
      <c r="E12" s="108">
        <f>D11-D12</f>
        <v>345706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4697090</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422973.0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33271.0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800500.0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103098.0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1359842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3337248.0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3337248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4697090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RHODE ISLAND PARENT INFORMATION NETWORK</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2020'!C40</f>
        <v>6300269</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2020'!C31</f>
        <v>57954</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6242315</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520192.9167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2020'!E2+'Balance Sheet 2020'!E3</f>
        <v>3166509</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6.087182079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2020'!E30</f>
        <v>3337248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2020'!C40</f>
        <v>6300269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525022.4167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6.356391449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2020'!E13:E15)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2020'!C40</f>
        <v>6300269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525022.4167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6.087182079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2020'!E2:E7,'Revenues 2020'!F10:F15)</f>
        <v>6127212</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2020'!F44</f>
        <v>7194030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0.8517078744</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2020'!C7:C9)</f>
        <v>4232764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2020'!C10:C12)</f>
        <v>747768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4980532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2020'!C40</f>
        <v>6300269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0.7905268807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2020'!C10:C11)</f>
        <v>448890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2020'!C7:C9)</f>
        <v>4232764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0.1060512705</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2020'!D40</f>
        <v>5520409</v>
      </c>
      <c r="E41" s="164">
        <f t="shared" ref="E41:E44" si="1">D41/$D$44</f>
        <v>0.8762179837</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2020'!E40</f>
        <v>779860</v>
      </c>
      <c r="E42" s="164">
        <f t="shared" si="1"/>
        <v>0.1237820163</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2020'!F40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6300269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2020'!F9</f>
        <v>7183231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2020'!F40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t="str">
        <f>if(D48=0, "$0",D47/D48)</f>
        <v>$0</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2020'!E2:E10)</f>
        <v>4351384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2020'!E19:E22)</f>
        <v>456244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9.537405423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2020'!E25:E26)</f>
        <v>800500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2020'!E18</f>
        <v>4697090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0.1704246672</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RHODE ISLAND PARENT INFORMATION NETWORK</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6822138.0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1463191.0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8285329</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9568.0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175">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8294897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RHODE ISLAND PARENT INFORMATION NETWORK</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15840</v>
      </c>
      <c r="D4" s="99">
        <v>15840.0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252615</v>
      </c>
      <c r="D7" s="99">
        <v>26739.0</v>
      </c>
      <c r="E7" s="99">
        <v>225876.0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4751597</v>
      </c>
      <c r="D9" s="99">
        <v>4331289.0</v>
      </c>
      <c r="E9" s="99">
        <v>420308.0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69439</v>
      </c>
      <c r="D10" s="99">
        <v>62033.0</v>
      </c>
      <c r="E10" s="99">
        <v>7406.0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478664</v>
      </c>
      <c r="D11" s="99">
        <v>458895.0</v>
      </c>
      <c r="E11" s="99">
        <v>19769.0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414422</v>
      </c>
      <c r="D12" s="99">
        <v>365578.0</v>
      </c>
      <c r="E12" s="99">
        <v>48844.0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662</v>
      </c>
      <c r="D15" s="99">
        <v>0.0</v>
      </c>
      <c r="E15" s="99">
        <v>662.0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45783</v>
      </c>
      <c r="D16" s="99">
        <v>0.0</v>
      </c>
      <c r="E16" s="99">
        <v>45783.0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341706</v>
      </c>
      <c r="D20" s="99">
        <v>277532.0</v>
      </c>
      <c r="E20" s="99">
        <v>64174.0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32756</v>
      </c>
      <c r="D21" s="99">
        <v>4099.0</v>
      </c>
      <c r="E21" s="99">
        <v>28657.0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327505</v>
      </c>
      <c r="D22" s="99">
        <v>267801.0</v>
      </c>
      <c r="E22" s="99">
        <v>59704.0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339527</v>
      </c>
      <c r="D25" s="99">
        <v>278739.0</v>
      </c>
      <c r="E25" s="99">
        <v>60788.0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1691</v>
      </c>
      <c r="D26" s="99">
        <v>1507.0</v>
      </c>
      <c r="E26" s="99">
        <v>184.0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57844</v>
      </c>
      <c r="D28" s="99">
        <v>32726.0</v>
      </c>
      <c r="E28" s="99">
        <v>25118.0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63427</v>
      </c>
      <c r="D31" s="99">
        <v>0.0</v>
      </c>
      <c r="E31" s="99">
        <v>63427.0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31045</v>
      </c>
      <c r="D32" s="99">
        <v>1541.0</v>
      </c>
      <c r="E32" s="99">
        <v>29504.0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43572</v>
      </c>
      <c r="D34" s="99">
        <v>631.0</v>
      </c>
      <c r="E34" s="99">
        <v>42941.0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14300</v>
      </c>
      <c r="D35" s="99">
        <v>4442.0</v>
      </c>
      <c r="E35" s="99">
        <v>9858.0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12337</v>
      </c>
      <c r="D36" s="99">
        <v>6270.0</v>
      </c>
      <c r="E36" s="99">
        <v>6067.0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150</v>
      </c>
      <c r="D37" s="99">
        <v>150.0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7294882</v>
      </c>
      <c r="D40" s="103">
        <f t="shared" si="2"/>
        <v>6135812</v>
      </c>
      <c r="E40" s="103">
        <f t="shared" si="2"/>
        <v>1159070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PARENT INFORMATION NETWORK</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331978.0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3160385.0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1248157.0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68854.0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574561.0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263434.0</v>
      </c>
      <c r="E12" s="108">
        <f>D11-D12</f>
        <v>311127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5120501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541249.0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138682.0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103307.0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783238</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4337263.0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4337263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5120501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