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<sst xmlns="http://schemas.openxmlformats.org/spreadsheetml/2006/main" count="864" uniqueCount="250">
  <si>
    <t>NEIGHBORHOOD DEFENDER SERVICE OF HARLEM</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</si>
  <si>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</si>
  <si>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</si>
  <si>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</si>
  <si>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</si>
  <si>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</si>
  <si>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</si>
  <si>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</si>
  <si>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</si>
  <si>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</si>
  <si>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</si>
  <si>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</si>
  <si>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</si>
  <si>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</si>
  <si>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</si>
  <si>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</si>
  <si>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</si>
  <si>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</si>
  <si>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</si>
  <si>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</si>
  <si>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</si>
  <si>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</si>
  <si>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</si>
  <si>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</si>
  <si>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</si>
  <si>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</si>
  <si>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</si>
  <si>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</si>
  <si>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</si>
  <si>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</si>
  <si>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</si>
  <si>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</si>
  <si>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</si>
  <si>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</si>
  <si>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</si>
  <si>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</si>
  <si>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</si>
  <si>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</si>
  <si>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</si>
  <si>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</si>
  <si>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</si>
  <si>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</si>
  <si>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</si>
  <si>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</si>
  <si>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</si>
  <si>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</si>
  <si>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</si>
  <si>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</si>
  <si>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</si>
  <si>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</si>
  <si>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</si>
  <si>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</si>
  <si>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</si>
  <si>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</si>
  <si>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</si>
  <si>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</si>
  <si>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</si>
  <si>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</si>
  <si>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</si>
  <si>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</si>
  <si>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</si>
  <si>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</si>
  <si>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</si>
  <si>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</si>
  <si>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</si>
  <si>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</si>
  <si>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</si>
  <si>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</si>
  <si>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</si>
  <si>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</si>
  <si>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</si>
  <si>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</si>
  <si>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</si>
  <si>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</si>
  <si>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</si>
  <si>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</si>
  <si>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</si>
  <si>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</si>
  <si>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</si>
  <si>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</si>
  <si>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</si>
  <si>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</si>
  <si>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</si>
  <si>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</si>
  <si>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</si>
  <si>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</si>
  <si>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</si>
  <si>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</si>
  <si>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</si>
  <si>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</si>
  <si>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</si>
  <si>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</si>
  <si>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</si>
  <si>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</si>
  <si>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</si>
  <si>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</si>
  <si>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</si>
  <si>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</si>
  <si>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</si>
  <si>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</si>
  <si>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</si>
  <si>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</si>
  <si>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</si>
  <si>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</si>
  <si>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</si>
  <si>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</si>
  <si>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</si>
  <si>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</si>
  <si>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</si>
  <si>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</si>
  <si>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</si>
  <si>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</si>
  <si>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</si>
  <si>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</si>
  <si>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</si>
  <si>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</si>
  <si>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</si>
  <si>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</si>
  <si>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</si>
  <si>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</si>
  <si>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</si>
  <si>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</si>
  <si>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</si>
  <si>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</si>
  <si>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</si>
  <si>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</si>
  <si>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</si>
  <si>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</si>
  <si>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</si>
  <si>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</si>
  <si>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</si>
  <si>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</si>
  <si>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</si>
  <si>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EQUIPMENT RENTALS</t>
  </si>
  <si>
    <t>SUNDRY</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</si>
  <si>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</si>
  <si>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</si>
  <si>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</si>
  <si>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</si>
  <si>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</si>
  <si>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</si>
  <si>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</si>
  <si>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</si>
  <si>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</si>
  <si>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</si>
  <si>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</si>
  <si>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</si>
  <si>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</si>
  <si>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</si>
  <si>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</si>
  <si>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</si>
  <si>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</si>
  <si>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</si>
  <si>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</si>
  <si>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</si>
  <si>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</si>
  <si>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</si>
  <si>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</si>
  <si>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</si>
  <si>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</si>
  <si>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</si>
  <si>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</si>
  <si>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</si>
  <si>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</si>
  <si>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</si>
  <si>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</si>
  <si>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</si>
  <si>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</si>
  <si>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</si>
  <si>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</si>
  <si>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</si>
  <si>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</si>
  <si>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</si>
  <si>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</si>
  <si>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</si>
  <si>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</si>
  <si>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</si>
  <si>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</si>
  <si>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</si>
  <si>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</si>
  <si>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</si>
  <si>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</si>
  <si>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</si>
  <si>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</si>
  <si>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</si>
  <si>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</si>
  <si>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</si>
  <si>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</si>
  <si>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</si>
  <si>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</si>
  <si>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</si>
  <si>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</si>
  <si>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</si>
  <si>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</si>
  <si>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</si>
  <si>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</si>
  <si>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</si>
  <si>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</si>
  <si>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</si>
  <si>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</si>
  <si>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</si>
  <si>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</si>
  <si>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</si>
  <si>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</si>
  <si>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</si>
  <si>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</si>
  <si>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</si>
  <si>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</si>
  <si>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</si>
  <si>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</si>
  <si>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</si>
  <si>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</si>
  <si>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</si>
  <si>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</si>
  <si>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</si>
  <si>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</si>
  <si>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</si>
  <si>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</si>
  <si>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</si>
  <si>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</si>
  <si>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</si>
  <si>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</si>
  <si>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</si>
  <si>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</si>
  <si>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</si>
  <si>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</si>
  <si>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</si>
  <si>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</si>
  <si>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</si>
  <si>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</si>
  <si>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</si>
  <si>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</si>
  <si>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</si>
  <si>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</si>
  <si>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</si>
  <si>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</si>
  <si>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BAD DEBT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</si>
  <si>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</si>
  <si>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</si>
  <si>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SUBSCRIPTION &amp; DUES</t>
  </si>
  <si>
    <t>EQUIPMENT PURCHASES &amp; M</t>
  </si>
  <si>
    <t xml:space="preserve"> DEFENSE SERVICE</t>
  </si>
  <si>
    <t>OTHER OPERATING EXPENSE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</si>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</sst>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NEIGHBORHOOD DEFENDER SERVICE OF HARLEM</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2022'!C40</f>
        <v>42020407</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2022'!C31</f>
        <v>167774</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41852633</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3487719.417</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2022'!E2+'Balance Sheet 2022'!E3</f>
        <v>2123955</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0.6089810407</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2022'!E30</f>
        <v>-1391822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2022'!C40</f>
        <v>42020407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3501700.583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-0.3974703053</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2022'!E13:E15)</f>
        <v>6281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2022'!C40</f>
        <v>42020407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3501700.583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0.001793699904</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0.6107747406</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2022'!E2:E7,'Revenues 2022'!F10:F15)</f>
        <v>28651217</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2022'!F44</f>
        <v>38860062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0.7372921073</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2022'!C7:C9)</f>
        <v>24800734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2022'!C10:C12)</f>
        <v>9982575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34783309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2022'!C40</f>
        <v>42020407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0.8277718252</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2022'!C10:C11)</f>
        <v>8047590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2022'!C7:C9)</f>
        <v>24800734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0.3244899929</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237</v>
      </c>
      <c r="D41" s="75">
        <f>'Expenses 2022'!D40</f>
        <v>35625906</v>
      </c>
      <c r="E41" s="165">
        <f t="shared" ref="E41:E44" si="1">D41/$D$44</f>
        <v>0.8478239157</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2022'!E40</f>
        <v>6296081</v>
      </c>
      <c r="E42" s="165">
        <f t="shared" si="1"/>
        <v>0.149833889</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2022'!F40</f>
        <v>98420</v>
      </c>
      <c r="E43" s="165">
        <f t="shared" si="1"/>
        <v>0.002342195305</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42020407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2022'!F9</f>
        <v>38641615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2022'!F40</f>
        <v>98420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392.6195387</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2022'!E2:E10)</f>
        <v>9230777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2022'!E19:E22)</f>
        <v>8282029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1.11455502</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2022'!E25:E26)</f>
        <v>268891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2022'!E18</f>
        <v>22034695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0.01220307338</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NEIGHBORHOOD DEFENDER SERVICE OF HARLEM</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4.7210924E7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2537793.0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49748717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112.0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49748829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NEIGHBORHOOD DEFENDER SERVICE OF HARLEM</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1939166</v>
      </c>
      <c r="D7" s="99">
        <v>0.0</v>
      </c>
      <c r="E7" s="99">
        <v>1939166.0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30003605</v>
      </c>
      <c r="D9" s="99">
        <v>2.6581673E7</v>
      </c>
      <c r="E9" s="99">
        <v>3387316.0</v>
      </c>
      <c r="F9" s="99">
        <v>34616.0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996264</v>
      </c>
      <c r="D10" s="99">
        <v>995325.0</v>
      </c>
      <c r="E10" s="99">
        <v>0.0</v>
      </c>
      <c r="F10" s="99">
        <v>939.0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8052249</v>
      </c>
      <c r="D11" s="99">
        <v>7223648.0</v>
      </c>
      <c r="E11" s="99">
        <v>821783.0</v>
      </c>
      <c r="F11" s="99">
        <v>6818.0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2546832</v>
      </c>
      <c r="D12" s="99">
        <v>2233250.0</v>
      </c>
      <c r="E12" s="99">
        <v>311474.0</v>
      </c>
      <c r="F12" s="99">
        <v>2108.0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270</v>
      </c>
      <c r="D19" s="99">
        <v>0.0</v>
      </c>
      <c r="E19" s="99">
        <v>270.0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1248761</v>
      </c>
      <c r="D20" s="99">
        <v>832630.0</v>
      </c>
      <c r="E20" s="99">
        <v>416131.0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848025</v>
      </c>
      <c r="D22" s="99">
        <v>747655.0</v>
      </c>
      <c r="E22" s="99">
        <v>100370.0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730779</v>
      </c>
      <c r="D23" s="99">
        <v>632131.0</v>
      </c>
      <c r="E23" s="99">
        <v>98648.0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2438743</v>
      </c>
      <c r="D25" s="99">
        <v>2316417.0</v>
      </c>
      <c r="E25" s="99">
        <v>122326.0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572023</v>
      </c>
      <c r="D26" s="99">
        <v>394964.0</v>
      </c>
      <c r="E26" s="99">
        <v>177059.0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171533</v>
      </c>
      <c r="D28" s="99">
        <v>162522.0</v>
      </c>
      <c r="E28" s="99">
        <v>9011.0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225738</v>
      </c>
      <c r="D31" s="99">
        <v>212120.0</v>
      </c>
      <c r="E31" s="99">
        <v>13618.0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148486</v>
      </c>
      <c r="D32" s="99">
        <v>130511.0</v>
      </c>
      <c r="E32" s="99">
        <v>17975.0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239</v>
      </c>
      <c r="C34" s="98">
        <f t="shared" si="1"/>
        <v>481164</v>
      </c>
      <c r="D34" s="99">
        <v>396945.0</v>
      </c>
      <c r="E34" s="99">
        <v>84219.0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240</v>
      </c>
      <c r="C35" s="98">
        <f t="shared" si="1"/>
        <v>280982</v>
      </c>
      <c r="D35" s="99">
        <v>236159.0</v>
      </c>
      <c r="E35" s="99">
        <v>44823.0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198431</v>
      </c>
      <c r="D36" s="99">
        <v>196381.0</v>
      </c>
      <c r="E36" s="99">
        <v>2050.0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147071</v>
      </c>
      <c r="D37" s="99">
        <v>81647.0</v>
      </c>
      <c r="E37" s="99">
        <v>65424.0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51030122</v>
      </c>
      <c r="D40" s="104">
        <f t="shared" si="2"/>
        <v>43373978</v>
      </c>
      <c r="E40" s="104">
        <f t="shared" si="2"/>
        <v>7611663</v>
      </c>
      <c r="F40" s="104">
        <f t="shared" si="2"/>
        <v>44481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NEIGHBORHOOD DEFENDER SERVICE OF HARLEM</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424639.0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1099906.0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1.3052992E7</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2487098.0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1643321.0</v>
      </c>
      <c r="E12" s="109">
        <f>D11-D12</f>
        <v>843777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1.0792943E7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26214257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7530335.0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4368504.0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208085.0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1050141.0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1.1850699E7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25007764</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681493.0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525000.0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1206493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26214257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NEIGHBORHOOD DEFENDER SERVICE OF HARLEM</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2023'!C40</f>
        <v>51030122</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2023'!C31</f>
        <v>225738</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50804384</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4233698.667</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2023'!E2+'Balance Sheet 2023'!E3</f>
        <v>1524545</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0.360097664</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2023'!E30</f>
        <v>681493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2023'!C40</f>
        <v>51030122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4252510.167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0.1602566421</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2023'!C40</f>
        <v>51030122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4252510.167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0</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0.360097664</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2023'!E2:E7,'Revenues 2023'!F10:F15)</f>
        <v>47210924</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2023'!F44</f>
        <v>49748829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0.9489856334</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2023'!C7:C9)</f>
        <v>31942771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2023'!C10:C12)</f>
        <v>11595345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43538116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2023'!C40</f>
        <v>51030122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0.8531846348</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2023'!C10:C11)</f>
        <v>9048513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2023'!C7:C9)</f>
        <v>31942771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0.2832726378</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243</v>
      </c>
      <c r="D41" s="75">
        <f>'Expenses 2023'!D40</f>
        <v>43373978</v>
      </c>
      <c r="E41" s="165">
        <f t="shared" ref="E41:E44" si="1">D41/$D$44</f>
        <v>0.8499681423</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2023'!E40</f>
        <v>7611663</v>
      </c>
      <c r="E42" s="165">
        <f t="shared" si="1"/>
        <v>0.149160196</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2023'!F40</f>
        <v>44481</v>
      </c>
      <c r="E43" s="165">
        <f t="shared" si="1"/>
        <v>0.0008716616433</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51030122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2023'!F9</f>
        <v>49748717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2023'!F40</f>
        <v>44481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1118.426227</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2023'!E2:E10)</f>
        <v>14577537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2023'!E19:E22)</f>
        <v>11898839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1.225122636</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2023'!E25:E26)</f>
        <v>1258226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2023'!E18</f>
        <v>26214257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0.04799777465</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NEIGHBORHOOD DEFENDER SERVICE OF HARLEM</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178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178</v>
      </c>
      <c r="D5" s="177">
        <f>'Ratios 2021'!D8</f>
        <v>0.585122811</v>
      </c>
      <c r="E5" s="177">
        <f>'Ratios 2022'!D8</f>
        <v>0.6089810407</v>
      </c>
      <c r="F5" s="177">
        <f>'Ratios 2023'!D8</f>
        <v>0.360097664</v>
      </c>
      <c r="G5" s="177">
        <f>average(D5:F5)</f>
        <v>0.5180671719</v>
      </c>
      <c r="H5" s="150" t="s">
        <v>185</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186</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187</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186</v>
      </c>
      <c r="D10" s="149">
        <f>'Ratios 2021'!D14</f>
        <v>0.5504604388</v>
      </c>
      <c r="E10" s="149">
        <f>'Ratios 2022'!D14</f>
        <v>-0.3974703053</v>
      </c>
      <c r="F10" s="149">
        <f>'Ratios 2023'!D14</f>
        <v>0.1602566421</v>
      </c>
      <c r="G10" s="177">
        <f>average(D10:F10)</f>
        <v>0.1044155919</v>
      </c>
      <c r="H10" s="150" t="s">
        <v>185</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194</v>
      </c>
      <c r="D15" s="180">
        <f>'Ratios 2021'!D20</f>
        <v>0.2557835811</v>
      </c>
      <c r="E15" s="180">
        <f>'Ratios 2022'!D20</f>
        <v>0.001793699904</v>
      </c>
      <c r="F15" s="180">
        <f>'Ratios 2023'!D20</f>
        <v>0</v>
      </c>
      <c r="G15" s="177">
        <f>average(D15:F15)</f>
        <v>0.08585909367</v>
      </c>
      <c r="H15" s="150" t="s">
        <v>185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196</v>
      </c>
      <c r="D20" s="163">
        <f>'Ratios 2021'!D26</f>
        <v>0.8859756316</v>
      </c>
      <c r="E20" s="163">
        <f>'Ratios 2022'!D26</f>
        <v>0.7372921073</v>
      </c>
      <c r="F20" s="163">
        <f>'Ratios 2023'!D26</f>
        <v>0.9489856334</v>
      </c>
      <c r="G20" s="181">
        <f>average(D20:F20)</f>
        <v>0.8574177908</v>
      </c>
      <c r="H20" s="150" t="s">
        <v>200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206</v>
      </c>
      <c r="D25" s="163">
        <f>'Ratios 2021'!D33</f>
        <v>0.8090300988</v>
      </c>
      <c r="E25" s="163">
        <f>'Ratios 2022'!D33</f>
        <v>0.8277718252</v>
      </c>
      <c r="F25" s="163">
        <f>'Ratios 2023'!D33</f>
        <v>0.8531846348</v>
      </c>
      <c r="G25" s="181">
        <f>average(D25:F25)</f>
        <v>0.8299955196</v>
      </c>
      <c r="H25" s="150" t="s">
        <v>207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208</v>
      </c>
      <c r="D30" s="163">
        <f>'Ratios 2021'!D38</f>
        <v>0.3000160059</v>
      </c>
      <c r="E30" s="163">
        <f>'Ratios 2022'!D38</f>
        <v>0.3244899929</v>
      </c>
      <c r="F30" s="163">
        <f>'Ratios 2023'!D38</f>
        <v>0.2832726378</v>
      </c>
      <c r="G30" s="181">
        <f>average(D30:F30)</f>
        <v>0.3025928789</v>
      </c>
      <c r="H30" s="150" t="s">
        <v>211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f>'Ratios 2021'!E41</f>
        <v>0.8313690337</v>
      </c>
      <c r="E35" s="163">
        <f>'Ratios 2022'!E41</f>
        <v>0.8478239157</v>
      </c>
      <c r="F35" s="163">
        <f>'Ratios 2023'!E41</f>
        <v>0.8499681423</v>
      </c>
      <c r="G35" s="181">
        <f t="shared" ref="G35:G37" si="1">average(D35:F35)</f>
        <v>0.8430536972</v>
      </c>
      <c r="H35" s="181"/>
      <c r="I35" s="43"/>
      <c r="J35" s="43"/>
      <c r="K35" s="43"/>
      <c r="L35" s="43"/>
      <c r="M35" s="43"/>
      <c r="N35" s="43"/>
      <c r="O35" s="43"/>
      <c r="P35" s="43"/>
      <c r="Q35" s="43"/>
      <c r="R35" s="43"/>
      <c r="S35" s="43"/>
      <c r="T35" s="43"/>
      <c r="U35" s="43"/>
      <c r="V35" s="43"/>
      <c r="W35" s="43"/>
      <c r="X35" s="43"/>
      <c r="Y35" s="43"/>
    </row>
    <row r="36">
      <c r="A36" s="139"/>
      <c r="B36" s="52"/>
      <c r="C36" s="148" t="s">
        <v>215</v>
      </c>
      <c r="D36" s="163">
        <f>'Ratios 2021'!E42</f>
        <v>0.1679882089</v>
      </c>
      <c r="E36" s="163">
        <f>'Ratios 2022'!E42</f>
        <v>0.149833889</v>
      </c>
      <c r="F36" s="163">
        <f>'Ratios 2023'!E42</f>
        <v>0.149160196</v>
      </c>
      <c r="G36" s="181">
        <f t="shared" si="1"/>
        <v>0.1556607647</v>
      </c>
      <c r="H36" s="181"/>
      <c r="I36" s="43"/>
      <c r="J36" s="43"/>
      <c r="K36" s="43"/>
      <c r="L36" s="43"/>
      <c r="M36" s="43"/>
      <c r="N36" s="43"/>
      <c r="O36" s="43"/>
      <c r="P36" s="43"/>
      <c r="Q36" s="43"/>
      <c r="R36" s="43"/>
      <c r="S36" s="43"/>
      <c r="T36" s="43"/>
      <c r="U36" s="43"/>
      <c r="V36" s="43"/>
      <c r="W36" s="43"/>
      <c r="X36" s="43"/>
      <c r="Y36" s="43"/>
    </row>
    <row r="37">
      <c r="A37" s="139"/>
      <c r="B37" s="182"/>
      <c r="C37" s="148" t="s">
        <v>216</v>
      </c>
      <c r="D37" s="163">
        <f>'Ratios 2021'!E43</f>
        <v>0.0006427573759</v>
      </c>
      <c r="E37" s="163">
        <f>'Ratios 2022'!E43</f>
        <v>0.002342195305</v>
      </c>
      <c r="F37" s="163">
        <f>'Ratios 2023'!E43</f>
        <v>0.0008716616433</v>
      </c>
      <c r="G37" s="181">
        <f t="shared" si="1"/>
        <v>0.001285538108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221</v>
      </c>
      <c r="D42" s="166">
        <f>'Ratios 2021'!D49</f>
        <v>1439.872489</v>
      </c>
      <c r="E42" s="166">
        <f>'Ratios 2022'!D49</f>
        <v>392.6195387</v>
      </c>
      <c r="F42" s="166">
        <f>'Ratios 2023'!D49</f>
        <v>1118.426227</v>
      </c>
      <c r="G42" s="183">
        <f>average(D42:F42)</f>
        <v>983.6394183</v>
      </c>
      <c r="H42" s="150" t="s">
        <v>222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227</v>
      </c>
      <c r="D47" s="149">
        <f>'Ratios 2021'!D54</f>
        <v>1.736760444</v>
      </c>
      <c r="E47" s="149">
        <f>'Ratios 2022'!D54</f>
        <v>1.11455502</v>
      </c>
      <c r="F47" s="149">
        <f>'Ratios 2023'!D54</f>
        <v>1.225122636</v>
      </c>
      <c r="G47" s="177">
        <f>average(D47:F47)</f>
        <v>1.3588127</v>
      </c>
      <c r="H47" s="150" t="s">
        <v>228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233</v>
      </c>
      <c r="D52" s="184">
        <f>'Ratios 2021'!D59</f>
        <v>0</v>
      </c>
      <c r="E52" s="184">
        <f>'Ratios 2022'!D59</f>
        <v>0.01220307338</v>
      </c>
      <c r="F52" s="184">
        <f>'Ratios 2023'!D59</f>
        <v>0.04799777465</v>
      </c>
      <c r="G52" s="185">
        <f>average(D52:F52)</f>
        <v>0.02006694934</v>
      </c>
      <c r="H52" s="150" t="s">
        <v>234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NEIGHBORHOOD DEFENDER SERVICE OF HARLEM</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NEIGHBORHOOD DEFENDER SERVICE OF HARLEM</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363968.0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2.5980376E7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2687805.0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29032149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19727.0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750551.0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555340.0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195211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195211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16576.0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41196.0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-24620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101563.0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101563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29324030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NEIGHBORHOOD DEFENDER SERVICE OF HARLEM</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1214192</v>
      </c>
      <c r="D7" s="99">
        <v>1022813.0</v>
      </c>
      <c r="E7" s="99">
        <v>191379.0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17172727</v>
      </c>
      <c r="D9" s="99">
        <v>1.4464076E7</v>
      </c>
      <c r="E9" s="99">
        <v>2708651.0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687367</v>
      </c>
      <c r="D10" s="99">
        <v>579573.0</v>
      </c>
      <c r="E10" s="99">
        <v>107794.0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4829003</v>
      </c>
      <c r="D11" s="99">
        <v>4071712.0</v>
      </c>
      <c r="E11" s="99">
        <v>757291.0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1475609</v>
      </c>
      <c r="D12" s="99">
        <v>1250981.0</v>
      </c>
      <c r="E12" s="99">
        <v>224628.0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40415</v>
      </c>
      <c r="D15" s="99">
        <v>40415.0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76304</v>
      </c>
      <c r="D16" s="99">
        <v>0.0</v>
      </c>
      <c r="E16" s="99">
        <v>76304.0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10484</v>
      </c>
      <c r="D19" s="99">
        <v>0.0</v>
      </c>
      <c r="E19" s="99">
        <v>10484.0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1707436</v>
      </c>
      <c r="D20" s="99">
        <v>906457.0</v>
      </c>
      <c r="E20" s="99">
        <v>780816.0</v>
      </c>
      <c r="F20" s="99">
        <v>20163.0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642920</v>
      </c>
      <c r="D22" s="99">
        <v>607647.0</v>
      </c>
      <c r="E22" s="99">
        <v>35273.0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304369</v>
      </c>
      <c r="D23" s="99">
        <v>233053.0</v>
      </c>
      <c r="E23" s="99">
        <v>71316.0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2212237</v>
      </c>
      <c r="D25" s="99">
        <v>2106744.0</v>
      </c>
      <c r="E25" s="99">
        <v>105493.0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236693</v>
      </c>
      <c r="D26" s="99">
        <v>193498.0</v>
      </c>
      <c r="E26" s="99">
        <v>43195.0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141371</v>
      </c>
      <c r="D28" s="99">
        <v>136212.0</v>
      </c>
      <c r="E28" s="99">
        <v>5159.0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184410</v>
      </c>
      <c r="D31" s="99">
        <v>78038.0</v>
      </c>
      <c r="E31" s="99">
        <v>106372.0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54417</v>
      </c>
      <c r="D32" s="99">
        <v>47022.0</v>
      </c>
      <c r="E32" s="99">
        <v>7395.0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341922</v>
      </c>
      <c r="D34" s="99">
        <v>314316.0</v>
      </c>
      <c r="E34" s="99">
        <v>27606.0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37659</v>
      </c>
      <c r="D35" s="99">
        <v>27103.0</v>
      </c>
      <c r="E35" s="99">
        <v>10556.0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31369535</v>
      </c>
      <c r="D40" s="104">
        <f t="shared" si="2"/>
        <v>26079660</v>
      </c>
      <c r="E40" s="104">
        <f t="shared" si="2"/>
        <v>5269712</v>
      </c>
      <c r="F40" s="104">
        <f t="shared" si="2"/>
        <v>20163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NEIGHBORHOOD DEFENDER SERVICE OF HARLEM</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1287677.0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232917.0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6778229.0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12234.0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216277.0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2215459.0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1355883.0</v>
      </c>
      <c r="E12" s="109">
        <f>D11-D12</f>
        <v>859576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668651.0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249773.0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10305334</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3008463.0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1901445.0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2801653.0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7711561</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1438974.0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1154799.0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2593773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10305334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NEIGHBORHOOD DEFENDER SERVICE OF HARLEM</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2021'!C40</f>
        <v>31369535</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2021'!C31</f>
        <v>184410</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31185125</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2598760.417</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2021'!E2+'Balance Sheet 2021'!E3</f>
        <v>1520594</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0.585122811</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2021'!E30</f>
        <v>1438974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2021'!C40</f>
        <v>31369535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2614127.917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0.5504604388</v>
      </c>
      <c r="E14" s="150" t="s">
        <v>185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2021'!E13:E15)</f>
        <v>668651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2021'!C40</f>
        <v>31369535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2614127.917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0.2557835811</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0.8409063921</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2021'!E2:E7,'Revenues 2021'!F10:F15)</f>
        <v>25980376</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2021'!F44</f>
        <v>29324030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0.8859756316</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2021'!C7:C9)</f>
        <v>18386919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2021'!C10:C12)</f>
        <v>6991979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25378898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2021'!C40</f>
        <v>31369535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0.8090300988</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2021'!C10:C11)</f>
        <v>5516370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2021'!C7:C9)</f>
        <v>18386919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0.3000160059</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214</v>
      </c>
      <c r="D41" s="75">
        <f>'Expenses 2021'!D40</f>
        <v>26079660</v>
      </c>
      <c r="E41" s="165">
        <f t="shared" ref="E41:E44" si="1">D41/$D$44</f>
        <v>0.8313690337</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2021'!E40</f>
        <v>5269712</v>
      </c>
      <c r="E42" s="165">
        <f t="shared" si="1"/>
        <v>0.1679882089</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2021'!F40</f>
        <v>20163</v>
      </c>
      <c r="E43" s="165">
        <f t="shared" si="1"/>
        <v>0.0006427573759</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31369535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2021'!F9</f>
        <v>29032149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2021'!F40</f>
        <v>20163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1439.872489</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2021'!E2:E10)</f>
        <v>8527334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2021'!E19:E22)</f>
        <v>4909908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1.736760444</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2021'!E18</f>
        <v>10305334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NEIGHBORHOOD DEFENDER SERVICE OF HARLEM</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2.8651217E7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9990398.0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38641615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1867.0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235</v>
      </c>
      <c r="D26" s="50">
        <v>670000.0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586178.0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83822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83822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132758.0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132758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38860062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NEIGHBORHOOD DEFENDER SERVICE OF HARLEM</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950083</v>
      </c>
      <c r="D7" s="99">
        <v>819948.0</v>
      </c>
      <c r="E7" s="99">
        <v>127419.0</v>
      </c>
      <c r="F7" s="99">
        <v>2716.0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23850651</v>
      </c>
      <c r="D9" s="99">
        <v>2.0507371E7</v>
      </c>
      <c r="E9" s="99">
        <v>3267064.0</v>
      </c>
      <c r="F9" s="99">
        <v>76216.0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919790</v>
      </c>
      <c r="D10" s="99">
        <v>818822.0</v>
      </c>
      <c r="E10" s="99">
        <v>100968.0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7127800</v>
      </c>
      <c r="D11" s="99">
        <v>6345364.0</v>
      </c>
      <c r="E11" s="99">
        <v>782436.0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1934985</v>
      </c>
      <c r="D12" s="99">
        <v>1769362.0</v>
      </c>
      <c r="E12" s="99">
        <v>165623.0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49502</v>
      </c>
      <c r="D15" s="99">
        <v>49502.0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296042</v>
      </c>
      <c r="D16" s="99">
        <v>0.0</v>
      </c>
      <c r="E16" s="99">
        <v>296042.0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42</v>
      </c>
      <c r="D19" s="99">
        <v>0.0</v>
      </c>
      <c r="E19" s="99">
        <v>42.0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1467547</v>
      </c>
      <c r="D20" s="99">
        <v>1123513.0</v>
      </c>
      <c r="E20" s="99">
        <v>325239.0</v>
      </c>
      <c r="F20" s="99">
        <v>18795.0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968646</v>
      </c>
      <c r="D22" s="99">
        <v>793690.0</v>
      </c>
      <c r="E22" s="99">
        <v>174956.0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638984</v>
      </c>
      <c r="D23" s="99">
        <v>453175.0</v>
      </c>
      <c r="E23" s="99">
        <v>185809.0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2326883</v>
      </c>
      <c r="D25" s="99">
        <v>1959957.0</v>
      </c>
      <c r="E25" s="99">
        <v>366926.0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482723</v>
      </c>
      <c r="D26" s="99">
        <v>348691.0</v>
      </c>
      <c r="E26" s="99">
        <v>133339.0</v>
      </c>
      <c r="F26" s="99">
        <v>693.0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158119</v>
      </c>
      <c r="D28" s="99">
        <v>140037.0</v>
      </c>
      <c r="E28" s="99">
        <v>18082.0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167774</v>
      </c>
      <c r="D31" s="99">
        <v>46990.0</v>
      </c>
      <c r="E31" s="99">
        <v>120784.0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190265</v>
      </c>
      <c r="D32" s="99">
        <v>63347.0</v>
      </c>
      <c r="E32" s="99">
        <v>126918.0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323107</v>
      </c>
      <c r="D34" s="99">
        <v>303598.0</v>
      </c>
      <c r="E34" s="99">
        <v>19509.0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152035</v>
      </c>
      <c r="D35" s="99">
        <v>82539.0</v>
      </c>
      <c r="E35" s="99">
        <v>69496.0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236</v>
      </c>
      <c r="C36" s="98">
        <f t="shared" si="1"/>
        <v>15429</v>
      </c>
      <c r="D36" s="99">
        <v>0.0</v>
      </c>
      <c r="E36" s="99">
        <v>15429.0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42020407</v>
      </c>
      <c r="D40" s="104">
        <f t="shared" si="2"/>
        <v>35625906</v>
      </c>
      <c r="E40" s="104">
        <f t="shared" si="2"/>
        <v>6296081</v>
      </c>
      <c r="F40" s="104">
        <f t="shared" si="2"/>
        <v>98420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NEIGHBORHOOD DEFENDER SERVICE OF HARLEM</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1936680.0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187275.0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7024123.0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17577.0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65122.0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2577861.0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1508346.0</v>
      </c>
      <c r="E12" s="109">
        <f>D11-D12</f>
        <v>1069515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6281.0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1.1457041E7</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271081.0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22034695</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4403111.0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3878918.0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268891.0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1.4127567E7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22678487</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-1391822.0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748030.0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-643792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22034695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