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<sst xmlns="http://schemas.openxmlformats.org/spreadsheetml/2006/main" count="869" uniqueCount="251">
  <si>
    <t>MARYLAND LEAGUE OF CONSERVATIVE VOTERS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</si>
  <si>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</si>
  <si>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</si>
  <si>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</si>
  <si>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</si>
  <si>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</si>
  <si>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</si>
  <si>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</si>
  <si>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</si>
  <si>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</si>
  <si>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</si>
  <si>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</si>
  <si>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</si>
  <si>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</si>
  <si>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</si>
  <si>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</si>
  <si>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</si>
  <si>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</si>
  <si>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</si>
  <si>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</si>
  <si>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</si>
  <si>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</si>
  <si>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</si>
  <si>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</si>
  <si>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</si>
  <si>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</si>
  <si>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</si>
  <si>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</si>
  <si>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</si>
  <si>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</si>
  <si>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</si>
  <si>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</si>
  <si>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</si>
  <si>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</si>
  <si>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</si>
  <si>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</si>
  <si>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</si>
  <si>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</si>
  <si>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</si>
  <si>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</si>
  <si>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</si>
  <si>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</si>
  <si>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</si>
  <si>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</si>
  <si>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</si>
  <si>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</si>
  <si>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</si>
  <si>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</si>
  <si>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</si>
  <si>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</si>
  <si>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</si>
  <si>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</si>
  <si>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</si>
  <si>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</si>
  <si>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</si>
  <si>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</si>
  <si>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</si>
  <si>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</si>
  <si>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</si>
  <si>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</si>
  <si>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</si>
  <si>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</si>
  <si>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</si>
  <si>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</si>
  <si>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</si>
  <si>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</si>
  <si>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</si>
  <si>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</si>
  <si>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</si>
  <si>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</si>
  <si>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</si>
  <si>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</si>
  <si>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</si>
  <si>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</si>
  <si>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</si>
  <si>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</si>
  <si>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</si>
  <si>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</si>
  <si>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</si>
  <si>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</si>
  <si>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</si>
  <si>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</si>
  <si>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</si>
  <si>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</si>
  <si>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</si>
  <si>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</si>
  <si>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</si>
  <si>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</si>
  <si>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</si>
  <si>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</si>
  <si>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</si>
  <si>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</si>
  <si>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</si>
  <si>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</si>
  <si>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</si>
  <si>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</si>
  <si>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SPEAKER FEES/HONORARIU</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</si>
  <si>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</si>
  <si>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</si>
  <si>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</si>
  <si>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</si>
  <si>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</si>
  <si>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</si>
  <si>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</si>
  <si>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</si>
  <si>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</si>
  <si>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</si>
  <si>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</si>
  <si>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</si>
  <si>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</si>
  <si>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</si>
  <si>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</si>
  <si>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</si>
  <si>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</si>
  <si>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</si>
  <si>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</si>
  <si>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</si>
  <si>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</si>
  <si>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</si>
  <si>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</si>
  <si>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</si>
  <si>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</si>
  <si>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</si>
  <si>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</si>
  <si>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</si>
  <si>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</si>
  <si>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</si>
  <si>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</si>
  <si>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</si>
  <si>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</si>
  <si>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</si>
  <si>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</si>
  <si>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</si>
  <si>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</si>
  <si>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CONSULTANTS</t>
  </si>
  <si>
    <t>FUNDRAISING</t>
  </si>
  <si>
    <t>FOOD AND FACILITIES</t>
  </si>
  <si>
    <t>DUES AND FEES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</si>
  <si>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</si>
  <si>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</si>
  <si>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</si>
  <si>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</si>
  <si>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</si>
  <si>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</si>
  <si>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</si>
  <si>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</si>
  <si>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</si>
  <si>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</si>
  <si>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</si>
  <si>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</si>
  <si>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</si>
  <si>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</si>
  <si>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</si>
  <si>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</si>
  <si>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</si>
  <si>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</si>
  <si>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</si>
  <si>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</si>
  <si>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</si>
  <si>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</si>
  <si>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</si>
  <si>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</si>
  <si>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</si>
  <si>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</si>
  <si>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</si>
  <si>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</si>
  <si>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</si>
  <si>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</si>
  <si>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</si>
  <si>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</si>
  <si>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</si>
  <si>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</si>
  <si>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</si>
  <si>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</si>
  <si>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</si>
  <si>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</si>
  <si>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</si>
  <si>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</si>
  <si>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</si>
  <si>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</si>
  <si>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</si>
  <si>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</si>
  <si>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</si>
  <si>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</si>
  <si>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</si>
  <si>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</si>
  <si>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</si>
  <si>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</si>
  <si>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</si>
  <si>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</si>
  <si>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</si>
  <si>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</si>
  <si>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</si>
  <si>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</si>
  <si>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</si>
  <si>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</si>
  <si>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</si>
  <si>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</si>
  <si>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</si>
  <si>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</si>
  <si>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</si>
  <si>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</si>
  <si>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</si>
  <si>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</si>
  <si>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</si>
  <si>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</si>
  <si>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</si>
  <si>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</si>
  <si>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</si>
  <si>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</si>
  <si>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</si>
  <si>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</si>
  <si>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</si>
  <si>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</si>
  <si>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</si>
  <si>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</si>
  <si>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</si>
  <si>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</si>
  <si>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</si>
  <si>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</si>
  <si>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</si>
  <si>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</si>
  <si>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</si>
  <si>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</si>
  <si>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</si>
  <si>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</si>
  <si>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</si>
  <si>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</si>
  <si>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</si>
  <si>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</si>
  <si>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</si>
  <si>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</si>
  <si>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</si>
  <si>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</si>
  <si>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</si>
  <si>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</si>
  <si>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</si>
  <si>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</si>
  <si>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</si>
  <si>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</si>
  <si>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</si>
  <si>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FOOD AND FACILITIES</t>
  </si>
  <si>
    <t xml:space="preserve"> DUES AND FEES</t>
  </si>
  <si>
    <t>MISCELLANEOUS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</si>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</sst>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0" fillId="0" fontId="2" numFmtId="0" xfId="0" applyAlignment="1" applyFont="1">
      <alignment readingOrder="0"/>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MARYLAND LEAGUE OF CONSERVATIVE VOTERS</v>
      </c>
      <c r="B1" s="2">
        <f>'Revenues 2023'!C1</f>
        <v>2023</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2023'!C40</f>
        <v>1155206</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2023'!C31</f>
        <v>7606</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1147600</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95633.33333</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2023'!E2+'Balance Sheet 2023'!E3</f>
        <v>768500</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8.035901011</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2023'!E30</f>
        <v>79476</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2023'!C40</f>
        <v>1155206</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96267.16667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0.8255774295</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2023'!C40</f>
        <v>1155206</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96267.16667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8.035901011</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2023'!E2:E7,'Revenues 2023'!F10:F15)</f>
        <v>1514321</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2023'!F44</f>
        <v>1518072</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0.9975291027</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2023'!C7:C9)</f>
        <v>625135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2023'!C10:C12)</f>
        <v>114882</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740017</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2023'!C40</f>
        <v>1155206</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0.6405931063</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2023'!C10:C11)</f>
        <v>69646</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2023'!C7:C9)</f>
        <v>625135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0.1114095355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239</v>
      </c>
      <c r="D41" s="75">
        <f>'Expenses 2023'!D40</f>
        <v>853277</v>
      </c>
      <c r="E41" s="165">
        <f t="shared" ref="E41:E44" si="1">D41/$D$44</f>
        <v>0.7386362259</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2023'!E40</f>
        <v>133532</v>
      </c>
      <c r="E42" s="165">
        <f t="shared" si="1"/>
        <v>0.1155915049</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2023'!F40</f>
        <v>168397</v>
      </c>
      <c r="E43" s="165">
        <f t="shared" si="1"/>
        <v>0.1457722692</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1155206</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2023'!F9</f>
        <v>1514321</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2023'!F40</f>
        <v>168397</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8.992565188</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2023'!E2:E10)</f>
        <v>860021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2023'!E19:E22)</f>
        <v>70980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12.1163849</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2023'!E18</f>
        <v>883797</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MARYLAND LEAGUE OF CONSERVATIVE VOTERS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1489828.0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2554.0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1489828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3569.0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2846.0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2846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1496243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MARYLAND LEAGUE OF CONSERVATIVE VOTERS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35000</v>
      </c>
      <c r="D3" s="99">
        <v>35000.0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112865</v>
      </c>
      <c r="D7" s="99">
        <v>72416.0</v>
      </c>
      <c r="E7" s="99">
        <v>18240.0</v>
      </c>
      <c r="F7" s="99">
        <v>22209.0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634553</v>
      </c>
      <c r="D9" s="99">
        <v>561363.0</v>
      </c>
      <c r="E9" s="99">
        <v>33929.0</v>
      </c>
      <c r="F9" s="99">
        <v>39261.0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25417</v>
      </c>
      <c r="D10" s="99">
        <v>16308.0</v>
      </c>
      <c r="E10" s="99">
        <v>4108.0</v>
      </c>
      <c r="F10" s="99">
        <v>5001.0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65646</v>
      </c>
      <c r="D11" s="99">
        <v>60572.0</v>
      </c>
      <c r="E11" s="99">
        <v>3077.0</v>
      </c>
      <c r="F11" s="99">
        <v>1997.0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60609</v>
      </c>
      <c r="D12" s="99">
        <v>50870.0</v>
      </c>
      <c r="E12" s="99">
        <v>4866.0</v>
      </c>
      <c r="F12" s="99">
        <v>4873.0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215</v>
      </c>
      <c r="D15" s="99">
        <v>215.0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33663</v>
      </c>
      <c r="D16" s="99">
        <v>224.0</v>
      </c>
      <c r="E16" s="99">
        <v>33439.0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37892</v>
      </c>
      <c r="D22" s="99">
        <v>17721.0</v>
      </c>
      <c r="E22" s="99">
        <v>13860.0</v>
      </c>
      <c r="F22" s="99">
        <v>6311.0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27746</v>
      </c>
      <c r="D25" s="99">
        <v>0.0</v>
      </c>
      <c r="E25" s="99">
        <v>27746.0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16648</v>
      </c>
      <c r="D26" s="99">
        <v>14820.0</v>
      </c>
      <c r="E26" s="99">
        <v>1050.0</v>
      </c>
      <c r="F26" s="99">
        <v>778.0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3048</v>
      </c>
      <c r="D28" s="99">
        <v>0.0</v>
      </c>
      <c r="E28" s="99">
        <v>3048.0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8232</v>
      </c>
      <c r="D31" s="99">
        <v>0.0</v>
      </c>
      <c r="E31" s="99">
        <v>8232.0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1113</v>
      </c>
      <c r="D32" s="99">
        <v>0.0</v>
      </c>
      <c r="E32" s="99">
        <v>1113.0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241</v>
      </c>
      <c r="C34" s="98">
        <f t="shared" si="1"/>
        <v>57506</v>
      </c>
      <c r="D34" s="99">
        <v>28638.0</v>
      </c>
      <c r="E34" s="99">
        <v>2501.0</v>
      </c>
      <c r="F34" s="99">
        <v>26367.0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21232</v>
      </c>
      <c r="D35" s="99">
        <v>11632.0</v>
      </c>
      <c r="E35" s="99">
        <v>0.0</v>
      </c>
      <c r="F35" s="99">
        <v>9600.0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2930</v>
      </c>
      <c r="D36" s="99">
        <v>0.0</v>
      </c>
      <c r="E36" s="99">
        <v>2930.0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243</v>
      </c>
      <c r="C37" s="98">
        <f t="shared" si="1"/>
        <v>1229</v>
      </c>
      <c r="D37" s="99">
        <v>688.0</v>
      </c>
      <c r="E37" s="99">
        <v>541.0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1145544</v>
      </c>
      <c r="D40" s="104">
        <f t="shared" si="2"/>
        <v>870467</v>
      </c>
      <c r="E40" s="104">
        <f t="shared" si="2"/>
        <v>158680</v>
      </c>
      <c r="F40" s="104">
        <f t="shared" si="2"/>
        <v>116397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MARYLAND LEAGUE OF CONSERVATIVE VOTERS</v>
      </c>
      <c r="B1" s="5"/>
      <c r="C1" s="2">
        <f>'Revenues 2024'!C1</f>
        <v>2024</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1274164.0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61000.0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47353.0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33975.0</v>
      </c>
      <c r="E12" s="109">
        <f>D11-D12</f>
        <v>13378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2166.0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1350708</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48233.0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188008.0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236241</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225612.0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888855.0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1114467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1350708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MARYLAND LEAGUE OF CONSERVATIVE VOTERS</v>
      </c>
      <c r="B1" s="2">
        <f>'Revenues 2024'!C1</f>
        <v>2024</v>
      </c>
      <c r="C1" s="176"/>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2024'!C40</f>
        <v>1145544</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2024'!C31</f>
        <v>8232</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1137312</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94776</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2024'!E2+'Balance Sheet 2024'!E3</f>
        <v>1274164</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13.44395206</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2024'!E30</f>
        <v>225612</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2024'!C40</f>
        <v>1145544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95462</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2.363369718</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2024'!E13:E15)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2024'!C40</f>
        <v>1145544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95462</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13.44395206</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2024'!E2:E7,'Revenues 2024'!F10:F15)</f>
        <v>1489828</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2024'!F44</f>
        <v>1496243</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0.9957125948</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2024'!C7:C9)</f>
        <v>747418</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2024'!C10:C12)</f>
        <v>151672</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899090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2024'!C40</f>
        <v>1145544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0.7848585476</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2024'!C10:C11)</f>
        <v>91063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2024'!C7:C9)</f>
        <v>747418</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0.1218367767</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244</v>
      </c>
      <c r="D41" s="75">
        <f>'Expenses 2024'!D40</f>
        <v>870467</v>
      </c>
      <c r="E41" s="165">
        <f t="shared" ref="E41:E44" si="1">D41/$D$44</f>
        <v>0.7598721655</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2024'!E40</f>
        <v>158680</v>
      </c>
      <c r="E42" s="165">
        <f t="shared" si="1"/>
        <v>0.138519341</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2024'!F40</f>
        <v>116397</v>
      </c>
      <c r="E43" s="165">
        <f t="shared" si="1"/>
        <v>0.1016084934</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1145544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2024'!F9</f>
        <v>1489828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2024'!F40</f>
        <v>116397</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12.79953951</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2024'!E2:E10)</f>
        <v>1335164</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2024'!E19:E22)</f>
        <v>48233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27.68154583</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2024'!E25:E26)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2024'!E18</f>
        <v>1350708</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MARYLAND LEAGUE OF CONSERVATIVE VOTERS</v>
      </c>
      <c r="B1" s="2" t="s">
        <v>245</v>
      </c>
      <c r="C1" s="139"/>
      <c r="D1" s="139"/>
      <c r="E1" s="139"/>
      <c r="F1" s="140"/>
      <c r="G1" s="140"/>
      <c r="H1" s="140"/>
      <c r="I1" s="43"/>
      <c r="J1" s="43"/>
      <c r="K1" s="43"/>
      <c r="L1" s="43"/>
      <c r="M1" s="43"/>
      <c r="N1" s="43"/>
      <c r="O1" s="43"/>
      <c r="P1" s="43"/>
      <c r="Q1" s="43"/>
      <c r="R1" s="43"/>
      <c r="S1" s="43"/>
      <c r="T1" s="43"/>
      <c r="U1" s="43"/>
      <c r="V1" s="43"/>
      <c r="W1" s="43"/>
      <c r="X1" s="43"/>
      <c r="Y1" s="43"/>
    </row>
    <row r="2">
      <c r="A2" s="141" t="s">
        <v>181</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182</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9"/>
      <c r="B5" s="49"/>
      <c r="C5" s="148" t="s">
        <v>181</v>
      </c>
      <c r="D5" s="177">
        <f>'Ratios 2022'!D8</f>
        <v>7.216021511</v>
      </c>
      <c r="E5" s="177">
        <f>'Ratios 2023'!D8</f>
        <v>8.035901011</v>
      </c>
      <c r="F5" s="177">
        <f>'Ratios 2024'!D8</f>
        <v>13.44395206</v>
      </c>
      <c r="G5" s="177">
        <f>average(D5:F5)</f>
        <v>9.565291526</v>
      </c>
      <c r="H5" s="150" t="s">
        <v>188</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189</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190</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9"/>
      <c r="B10" s="49"/>
      <c r="C10" s="148" t="s">
        <v>189</v>
      </c>
      <c r="D10" s="149">
        <f>'Ratios 2022'!D14</f>
        <v>-0.9673033765</v>
      </c>
      <c r="E10" s="149">
        <f>'Ratios 2023'!D14</f>
        <v>0.8255774295</v>
      </c>
      <c r="F10" s="149">
        <f>'Ratios 2024'!D14</f>
        <v>2.363369718</v>
      </c>
      <c r="G10" s="177">
        <f>average(D10:F10)</f>
        <v>0.7405479236</v>
      </c>
      <c r="H10" s="150" t="s">
        <v>188</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194</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195</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9"/>
      <c r="B15" s="49"/>
      <c r="C15" s="148" t="s">
        <v>197</v>
      </c>
      <c r="D15" s="180">
        <f>'Ratios 2022'!D20</f>
        <v>0</v>
      </c>
      <c r="E15" s="180">
        <f>'Ratios 2023'!D20</f>
        <v>0</v>
      </c>
      <c r="F15" s="180">
        <f>'Ratios 2024'!D20</f>
        <v>0</v>
      </c>
      <c r="G15" s="177">
        <f>average(D15:F15)</f>
        <v>0</v>
      </c>
      <c r="H15" s="150" t="s">
        <v>188</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199</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200</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9"/>
      <c r="B20" s="49"/>
      <c r="C20" s="148" t="s">
        <v>199</v>
      </c>
      <c r="D20" s="163">
        <f>'Ratios 2022'!D26</f>
        <v>0.9976142111</v>
      </c>
      <c r="E20" s="163">
        <f>'Ratios 2023'!D26</f>
        <v>0.9975291027</v>
      </c>
      <c r="F20" s="163">
        <f>'Ratios 2024'!D26</f>
        <v>0.9957125948</v>
      </c>
      <c r="G20" s="181">
        <f>average(D20:F20)</f>
        <v>0.9969519696</v>
      </c>
      <c r="H20" s="150" t="s">
        <v>203</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204</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205</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9"/>
      <c r="B25" s="49"/>
      <c r="C25" s="148" t="s">
        <v>209</v>
      </c>
      <c r="D25" s="163">
        <f>'Ratios 2022'!D33</f>
        <v>0.746855563</v>
      </c>
      <c r="E25" s="163">
        <f>'Ratios 2023'!D33</f>
        <v>0.6405931063</v>
      </c>
      <c r="F25" s="163">
        <f>'Ratios 2024'!D33</f>
        <v>0.7848585476</v>
      </c>
      <c r="G25" s="181">
        <f>average(D25:F25)</f>
        <v>0.7241024056</v>
      </c>
      <c r="H25" s="150" t="s">
        <v>210</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211</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212</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9"/>
      <c r="B30" s="49"/>
      <c r="C30" s="148" t="s">
        <v>211</v>
      </c>
      <c r="D30" s="163">
        <f>'Ratios 2022'!D38</f>
        <v>0.1041336083</v>
      </c>
      <c r="E30" s="163">
        <f>'Ratios 2023'!D38</f>
        <v>0.1114095355</v>
      </c>
      <c r="F30" s="163">
        <f>'Ratios 2024'!D38</f>
        <v>0.1218367767</v>
      </c>
      <c r="G30" s="181">
        <f>average(D30:F30)</f>
        <v>0.1124599735</v>
      </c>
      <c r="H30" s="150" t="s">
        <v>214</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215</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216</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9"/>
      <c r="B35" s="49"/>
      <c r="C35" s="148" t="s">
        <v>250</v>
      </c>
      <c r="D35" s="163">
        <f>'Ratios 2022'!E41</f>
        <v>0.6875520129</v>
      </c>
      <c r="E35" s="163">
        <f>'Ratios 2023'!E41</f>
        <v>0.7386362259</v>
      </c>
      <c r="F35" s="163">
        <f>'Ratios 2024'!E41</f>
        <v>0.7598721655</v>
      </c>
      <c r="G35" s="181">
        <f t="shared" ref="G35:G37" si="1">average(D35:F35)</f>
        <v>0.7286868014</v>
      </c>
      <c r="H35" s="181"/>
      <c r="I35" s="43"/>
      <c r="J35" s="43"/>
      <c r="K35" s="43"/>
      <c r="L35" s="43"/>
      <c r="M35" s="43"/>
      <c r="N35" s="43"/>
      <c r="O35" s="43"/>
      <c r="P35" s="43"/>
      <c r="Q35" s="43"/>
      <c r="R35" s="43"/>
      <c r="S35" s="43"/>
      <c r="T35" s="43"/>
      <c r="U35" s="43"/>
      <c r="V35" s="43"/>
      <c r="W35" s="43"/>
      <c r="X35" s="43"/>
      <c r="Y35" s="43"/>
    </row>
    <row r="36">
      <c r="A36" s="139"/>
      <c r="B36" s="52"/>
      <c r="C36" s="148" t="s">
        <v>218</v>
      </c>
      <c r="D36" s="163">
        <f>'Ratios 2022'!E42</f>
        <v>0.1250843052</v>
      </c>
      <c r="E36" s="163">
        <f>'Ratios 2023'!E42</f>
        <v>0.1155915049</v>
      </c>
      <c r="F36" s="163">
        <f>'Ratios 2024'!E42</f>
        <v>0.138519341</v>
      </c>
      <c r="G36" s="181">
        <f t="shared" si="1"/>
        <v>0.1263983837</v>
      </c>
      <c r="H36" s="181"/>
      <c r="I36" s="43"/>
      <c r="J36" s="43"/>
      <c r="K36" s="43"/>
      <c r="L36" s="43"/>
      <c r="M36" s="43"/>
      <c r="N36" s="43"/>
      <c r="O36" s="43"/>
      <c r="P36" s="43"/>
      <c r="Q36" s="43"/>
      <c r="R36" s="43"/>
      <c r="S36" s="43"/>
      <c r="T36" s="43"/>
      <c r="U36" s="43"/>
      <c r="V36" s="43"/>
      <c r="W36" s="43"/>
      <c r="X36" s="43"/>
      <c r="Y36" s="43"/>
    </row>
    <row r="37">
      <c r="A37" s="139"/>
      <c r="B37" s="182"/>
      <c r="C37" s="148" t="s">
        <v>219</v>
      </c>
      <c r="D37" s="163">
        <f>'Ratios 2022'!E43</f>
        <v>0.1873636819</v>
      </c>
      <c r="E37" s="163">
        <f>'Ratios 2023'!E43</f>
        <v>0.1457722692</v>
      </c>
      <c r="F37" s="163">
        <f>'Ratios 2024'!E43</f>
        <v>0.1016084934</v>
      </c>
      <c r="G37" s="181">
        <f t="shared" si="1"/>
        <v>0.1449148148</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220</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221</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9"/>
      <c r="B42" s="49"/>
      <c r="C42" s="148" t="s">
        <v>224</v>
      </c>
      <c r="D42" s="166">
        <f>'Ratios 2022'!D49</f>
        <v>5.939316595</v>
      </c>
      <c r="E42" s="166">
        <f>'Ratios 2023'!D49</f>
        <v>8.992565188</v>
      </c>
      <c r="F42" s="166">
        <f>'Ratios 2024'!D49</f>
        <v>12.79953951</v>
      </c>
      <c r="G42" s="183">
        <f>if((D42+E42+F42=0),0,(D42+E42+F42)/3)</f>
        <v>9.243807097</v>
      </c>
      <c r="H42" s="150" t="s">
        <v>225</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226</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227</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9"/>
      <c r="B47" s="49"/>
      <c r="C47" s="148" t="s">
        <v>230</v>
      </c>
      <c r="D47" s="149">
        <f>'Ratios 2022'!D54</f>
        <v>14.97509872</v>
      </c>
      <c r="E47" s="149">
        <f>'Ratios 2023'!D54</f>
        <v>12.1163849</v>
      </c>
      <c r="F47" s="149">
        <f>'Ratios 2024'!D54</f>
        <v>27.68154583</v>
      </c>
      <c r="G47" s="177">
        <f>average(D47:F47)</f>
        <v>18.25767648</v>
      </c>
      <c r="H47" s="150" t="s">
        <v>231</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232</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233</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9"/>
      <c r="B52" s="49"/>
      <c r="C52" s="148" t="s">
        <v>236</v>
      </c>
      <c r="D52" s="184">
        <f>'Ratios 2022'!D59</f>
        <v>0</v>
      </c>
      <c r="E52" s="184">
        <f>'Ratios 2023'!D59</f>
        <v>0</v>
      </c>
      <c r="F52" s="184">
        <f>'Ratios 2024'!D59</f>
        <v>0</v>
      </c>
      <c r="G52" s="185">
        <f>average(D52:F52)</f>
        <v>0</v>
      </c>
      <c r="H52" s="150" t="s">
        <v>237</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MARYLAND LEAGUE OF CONSERVATIVE VOTERS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MARYLAND LEAGUE OF CONSERVATIVE VOTERS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1128583.0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1128583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749.0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1950.0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1950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1131282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MARYLAND LEAGUE OF CONSERVATIVE VOTERS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5000</v>
      </c>
      <c r="D3" s="99">
        <v>5000.0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1750</v>
      </c>
      <c r="D4" s="99">
        <v>1750.0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107851</v>
      </c>
      <c r="D7" s="99">
        <v>69456.0</v>
      </c>
      <c r="E7" s="99">
        <v>16263.0</v>
      </c>
      <c r="F7" s="99">
        <v>22132.0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535582</v>
      </c>
      <c r="D9" s="99">
        <v>344914.0</v>
      </c>
      <c r="E9" s="99">
        <v>80767.0</v>
      </c>
      <c r="F9" s="99">
        <v>109901.0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15478</v>
      </c>
      <c r="D10" s="99">
        <v>9968.0</v>
      </c>
      <c r="E10" s="99">
        <v>2334.0</v>
      </c>
      <c r="F10" s="99">
        <v>3176.0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51525</v>
      </c>
      <c r="D11" s="99">
        <v>33195.0</v>
      </c>
      <c r="E11" s="99">
        <v>7773.0</v>
      </c>
      <c r="F11" s="99">
        <v>10557.0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47004</v>
      </c>
      <c r="D12" s="99">
        <v>30271.0</v>
      </c>
      <c r="E12" s="99">
        <v>7088.0</v>
      </c>
      <c r="F12" s="99">
        <v>9645.0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22694</v>
      </c>
      <c r="D16" s="99">
        <v>14615.0</v>
      </c>
      <c r="E16" s="99">
        <v>3422.0</v>
      </c>
      <c r="F16" s="99">
        <v>4657.0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60296</v>
      </c>
      <c r="D20" s="99">
        <v>60296.0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24275</v>
      </c>
      <c r="D22" s="99">
        <v>17216.0</v>
      </c>
      <c r="E22" s="99">
        <v>2881.0</v>
      </c>
      <c r="F22" s="99">
        <v>4178.0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25860</v>
      </c>
      <c r="D25" s="99">
        <v>16654.0</v>
      </c>
      <c r="E25" s="99">
        <v>3900.0</v>
      </c>
      <c r="F25" s="99">
        <v>5306.0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5125</v>
      </c>
      <c r="D26" s="99">
        <v>5058.0</v>
      </c>
      <c r="E26" s="99">
        <v>24.0</v>
      </c>
      <c r="F26" s="99">
        <v>43.0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3694</v>
      </c>
      <c r="D28" s="99">
        <v>2379.0</v>
      </c>
      <c r="E28" s="99">
        <v>557.0</v>
      </c>
      <c r="F28" s="99">
        <v>758.0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5578</v>
      </c>
      <c r="D31" s="99">
        <v>3592.0</v>
      </c>
      <c r="E31" s="99">
        <v>841.0</v>
      </c>
      <c r="F31" s="99">
        <v>1145.0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1490</v>
      </c>
      <c r="D32" s="99">
        <v>959.0</v>
      </c>
      <c r="E32" s="99">
        <v>225.0</v>
      </c>
      <c r="F32" s="99">
        <v>306.0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67907</v>
      </c>
      <c r="D34" s="99">
        <v>67037.0</v>
      </c>
      <c r="E34" s="99">
        <v>0.0</v>
      </c>
      <c r="F34" s="99">
        <v>870.0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14692</v>
      </c>
      <c r="D35" s="99">
        <v>0.0</v>
      </c>
      <c r="E35" s="99">
        <v>0.0</v>
      </c>
      <c r="F35" s="99">
        <v>14692.0</v>
      </c>
      <c r="G35" s="43"/>
      <c r="H35" s="43"/>
      <c r="I35" s="43"/>
      <c r="J35" s="43"/>
      <c r="K35" s="43"/>
      <c r="L35" s="43"/>
      <c r="M35" s="43"/>
      <c r="N35" s="43"/>
      <c r="O35" s="43"/>
      <c r="P35" s="43"/>
      <c r="Q35" s="43"/>
      <c r="R35" s="43"/>
      <c r="S35" s="43"/>
      <c r="T35" s="43"/>
      <c r="U35" s="43"/>
      <c r="V35" s="43"/>
      <c r="W35" s="43"/>
      <c r="X35" s="43"/>
      <c r="Y35" s="43"/>
      <c r="Z35" s="43"/>
    </row>
    <row r="36">
      <c r="A36" s="45" t="s">
        <v>50</v>
      </c>
      <c r="B36" s="103" t="s">
        <v>136</v>
      </c>
      <c r="C36" s="98">
        <f t="shared" si="1"/>
        <v>12266</v>
      </c>
      <c r="D36" s="99">
        <v>10698.0</v>
      </c>
      <c r="E36" s="99">
        <v>0.0</v>
      </c>
      <c r="F36" s="99">
        <v>1568.0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4663</v>
      </c>
      <c r="D37" s="99">
        <v>3003.0</v>
      </c>
      <c r="E37" s="99">
        <v>703.0</v>
      </c>
      <c r="F37" s="99">
        <v>957.0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1442</v>
      </c>
      <c r="D38" s="99">
        <v>1235.0</v>
      </c>
      <c r="E38" s="99">
        <v>79.0</v>
      </c>
      <c r="F38" s="99">
        <v>128.0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1014172</v>
      </c>
      <c r="D40" s="104">
        <f t="shared" si="2"/>
        <v>697296</v>
      </c>
      <c r="E40" s="104">
        <f t="shared" si="2"/>
        <v>126857</v>
      </c>
      <c r="F40" s="104">
        <f t="shared" si="2"/>
        <v>190019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MARYLAND LEAGUE OF CONSERVATIVE VOTERS</v>
      </c>
      <c r="B1" s="5"/>
      <c r="C1" s="2">
        <f>'READ HERE FIRST'!B5</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545882.0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60621.0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288.0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37340.0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18137.0</v>
      </c>
      <c r="E12" s="109">
        <f>D11-D12</f>
        <v>19203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2165.0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628159</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40520.0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186737.0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227257</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-81751.0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482653.0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400902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628159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MARYLAND LEAGUE OF CONSERVATIVE VOTERS</v>
      </c>
      <c r="B1" s="2">
        <f>'READ HERE FIRST'!B5</f>
        <v>2022</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2022'!C40</f>
        <v>1014172</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2022'!C31</f>
        <v>5578</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1008594</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84049.5</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2022'!E2+'Balance Sheet 2022'!E3</f>
        <v>606503</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7.216021511</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2022'!E30</f>
        <v>-81751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2022'!C40</f>
        <v>1014172</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84514.33333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-0.9673033765</v>
      </c>
      <c r="E14" s="150" t="s">
        <v>188</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2022'!C40</f>
        <v>1014172</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84514.33333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7.216021511</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2022'!E2:E7,'Revenues 2022'!F10:F15)</f>
        <v>1128583</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2022'!F44</f>
        <v>1131282</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0.9976142111</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2022'!C7:C9)</f>
        <v>643433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2022'!C10:C12)</f>
        <v>114007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757440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2022'!C40</f>
        <v>1014172</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0.746855563</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2022'!C10:C11)</f>
        <v>67003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2022'!C7:C9)</f>
        <v>643433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0.1041336083</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217</v>
      </c>
      <c r="D41" s="75">
        <f>'Expenses 2022'!D40</f>
        <v>697296</v>
      </c>
      <c r="E41" s="165">
        <f t="shared" ref="E41:E44" si="1">D41/$D$44</f>
        <v>0.6875520129</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2022'!E40</f>
        <v>126857</v>
      </c>
      <c r="E42" s="165">
        <f t="shared" si="1"/>
        <v>0.1250843052</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2022'!F40</f>
        <v>190019</v>
      </c>
      <c r="E43" s="165">
        <f t="shared" si="1"/>
        <v>0.1873636819</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1014172</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2022'!F9</f>
        <v>1128583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2022'!F40</f>
        <v>190019</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5.939316595</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2022'!E2:E10)</f>
        <v>606791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2022'!E19:E22)</f>
        <v>40520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14.97509872</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2022'!E18</f>
        <v>628159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MARYLAND LEAGUE OF CONSERVATIVE VOTERS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1514321.0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11700.0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1514321</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3243.0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508.0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508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1518072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MARYLAND LEAGUE OF CONSERVATIVE VOTERS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103700</v>
      </c>
      <c r="D3" s="99">
        <v>103700.0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10000</v>
      </c>
      <c r="D4" s="99">
        <v>10000.0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95552</v>
      </c>
      <c r="D7" s="99">
        <v>61308.0</v>
      </c>
      <c r="E7" s="99">
        <v>15442.0</v>
      </c>
      <c r="F7" s="99">
        <v>18802.0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529583</v>
      </c>
      <c r="D9" s="99">
        <v>339789.0</v>
      </c>
      <c r="E9" s="99">
        <v>85586.0</v>
      </c>
      <c r="F9" s="99">
        <v>104208.0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18817</v>
      </c>
      <c r="D10" s="99">
        <v>12073.0</v>
      </c>
      <c r="E10" s="99">
        <v>3041.0</v>
      </c>
      <c r="F10" s="99">
        <v>3703.0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50829</v>
      </c>
      <c r="D11" s="99">
        <v>32612.0</v>
      </c>
      <c r="E11" s="99">
        <v>8215.0</v>
      </c>
      <c r="F11" s="99">
        <v>10002.0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45236</v>
      </c>
      <c r="D12" s="99">
        <v>29024.0</v>
      </c>
      <c r="E12" s="99">
        <v>7311.0</v>
      </c>
      <c r="F12" s="99">
        <v>8901.0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22177</v>
      </c>
      <c r="D16" s="99">
        <v>14229.0</v>
      </c>
      <c r="E16" s="99">
        <v>3584.0</v>
      </c>
      <c r="F16" s="99">
        <v>4364.0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57500</v>
      </c>
      <c r="D20" s="99">
        <v>57500.0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32059</v>
      </c>
      <c r="D22" s="99">
        <v>23245.0</v>
      </c>
      <c r="E22" s="99">
        <v>3832.0</v>
      </c>
      <c r="F22" s="99">
        <v>4982.0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22753</v>
      </c>
      <c r="D25" s="99">
        <v>14599.0</v>
      </c>
      <c r="E25" s="99">
        <v>3677.0</v>
      </c>
      <c r="F25" s="99">
        <v>4477.0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13798</v>
      </c>
      <c r="D26" s="99">
        <v>13558.0</v>
      </c>
      <c r="E26" s="99">
        <v>0.0</v>
      </c>
      <c r="F26" s="99">
        <v>240.0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2804</v>
      </c>
      <c r="D28" s="99">
        <v>1799.0</v>
      </c>
      <c r="E28" s="99">
        <v>453.0</v>
      </c>
      <c r="F28" s="99">
        <v>552.0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7606</v>
      </c>
      <c r="D31" s="99">
        <v>4880.0</v>
      </c>
      <c r="E31" s="99">
        <v>1229.0</v>
      </c>
      <c r="F31" s="99">
        <v>1497.0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2162</v>
      </c>
      <c r="D32" s="99">
        <v>1388.0</v>
      </c>
      <c r="E32" s="99">
        <v>349.0</v>
      </c>
      <c r="F32" s="99">
        <v>425.0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107274</v>
      </c>
      <c r="D34" s="99">
        <v>107274.0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24368</v>
      </c>
      <c r="D35" s="99">
        <v>23072.0</v>
      </c>
      <c r="E35" s="99">
        <v>0.0</v>
      </c>
      <c r="F35" s="99">
        <v>1296.0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4196</v>
      </c>
      <c r="D36" s="99">
        <v>2692.0</v>
      </c>
      <c r="E36" s="99">
        <v>678.0</v>
      </c>
      <c r="F36" s="99">
        <v>826.0</v>
      </c>
      <c r="G36" s="43"/>
      <c r="H36" s="43"/>
      <c r="I36" s="43"/>
      <c r="J36" s="43"/>
      <c r="K36" s="43"/>
      <c r="L36" s="43"/>
      <c r="M36" s="43"/>
      <c r="N36" s="43"/>
      <c r="O36" s="43"/>
      <c r="P36" s="43"/>
      <c r="Q36" s="43"/>
      <c r="R36" s="43"/>
      <c r="S36" s="43"/>
      <c r="T36" s="43"/>
      <c r="U36" s="43"/>
      <c r="V36" s="43"/>
      <c r="W36" s="43"/>
      <c r="X36" s="43"/>
      <c r="Y36" s="43"/>
      <c r="Z36" s="43"/>
    </row>
    <row r="37">
      <c r="A37" s="45" t="s">
        <v>52</v>
      </c>
      <c r="B37" s="102" t="s">
        <v>135</v>
      </c>
      <c r="C37" s="98">
        <f t="shared" si="1"/>
        <v>3957</v>
      </c>
      <c r="D37" s="99">
        <v>0.0</v>
      </c>
      <c r="E37" s="99">
        <v>0.0</v>
      </c>
      <c r="F37" s="99">
        <v>3957.0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835</v>
      </c>
      <c r="D38" s="99">
        <v>535.0</v>
      </c>
      <c r="E38" s="99">
        <v>135.0</v>
      </c>
      <c r="F38" s="99">
        <v>165.0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1155206</v>
      </c>
      <c r="D40" s="104">
        <f t="shared" si="2"/>
        <v>853277</v>
      </c>
      <c r="E40" s="104">
        <f t="shared" si="2"/>
        <v>133532</v>
      </c>
      <c r="F40" s="104">
        <f t="shared" si="2"/>
        <v>168397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MARYLAND LEAGUE OF CONSERVATIVE VOTERS</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694643.0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73857.0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80288.0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11233.0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47354.0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25743.0</v>
      </c>
      <c r="E12" s="109">
        <f>D11-D12</f>
        <v>21611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2165.0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883797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70980.0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49049.0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120029</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79476.0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684292.0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763768</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883797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