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<sst xmlns="http://schemas.openxmlformats.org/spreadsheetml/2006/main" count="870" uniqueCount="252">
  <si>
    <t>BOOK HARVEST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</si>
  <si>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</si>
  <si>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</si>
  <si>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</si>
  <si>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</si>
  <si>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</si>
  <si>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</si>
  <si>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</si>
  <si>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</si>
  <si>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</si>
  <si>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</si>
  <si>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</si>
  <si>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</si>
  <si>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</si>
  <si>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</si>
  <si>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</si>
  <si>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</si>
  <si>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</si>
  <si>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</si>
  <si>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</si>
  <si>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</si>
  <si>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</si>
  <si>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</si>
  <si>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</si>
  <si>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</si>
  <si>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</si>
  <si>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</si>
  <si>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</si>
  <si>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</si>
  <si>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</si>
  <si>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</si>
  <si>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</si>
  <si>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</si>
  <si>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</si>
  <si>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</si>
  <si>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</si>
  <si>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</si>
  <si>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</si>
  <si>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</si>
  <si>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</si>
  <si>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</si>
  <si>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</si>
  <si>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</si>
  <si>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</si>
  <si>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</si>
  <si>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</si>
  <si>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</si>
  <si>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</si>
  <si>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</si>
  <si>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</si>
  <si>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</si>
  <si>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</si>
  <si>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</si>
  <si>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</si>
  <si>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</si>
  <si>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</si>
  <si>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</si>
  <si>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</si>
  <si>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</si>
  <si>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</si>
  <si>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</si>
  <si>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</si>
  <si>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</si>
  <si>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</si>
  <si>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SALES OF DONATED BOOKS</t>
  </si>
  <si>
    <t>CONSULTING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</si>
  <si>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</si>
  <si>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</si>
  <si>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</si>
  <si>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</si>
  <si>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</si>
  <si>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</si>
  <si>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</si>
  <si>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</si>
  <si>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</si>
  <si>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</si>
  <si>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</si>
  <si>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</si>
  <si>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</si>
  <si>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</si>
  <si>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</si>
  <si>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</si>
  <si>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</si>
  <si>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</si>
  <si>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</si>
  <si>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</si>
  <si>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</si>
  <si>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</si>
  <si>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</si>
  <si>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</si>
  <si>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</si>
  <si>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</si>
  <si>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</si>
  <si>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</si>
  <si>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</si>
  <si>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</si>
  <si>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</si>
  <si>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</si>
  <si>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</si>
  <si>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</si>
  <si>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</si>
  <si>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</si>
  <si>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</si>
  <si>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</si>
  <si>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</si>
  <si>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</si>
  <si>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</si>
  <si>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</si>
  <si>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</si>
  <si>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</si>
  <si>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</si>
  <si>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</si>
  <si>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</si>
  <si>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</si>
  <si>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</si>
  <si>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</si>
  <si>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</si>
  <si>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</si>
  <si>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</si>
  <si>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</si>
  <si>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</si>
  <si>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</si>
  <si>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</si>
  <si>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</si>
  <si>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</si>
  <si>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</si>
  <si>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</si>
  <si>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</si>
  <si>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</si>
  <si>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</si>
  <si>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</si>
  <si>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</si>
  <si>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</si>
  <si>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</si>
  <si>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</si>
  <si>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</si>
  <si>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BOOKS AND INCENTIVES</t>
  </si>
  <si>
    <t>SUPPLIES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</si>
  <si>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</si>
  <si>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</si>
  <si>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</si>
  <si>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</si>
  <si>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</si>
  <si>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</si>
  <si>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</si>
  <si>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</si>
  <si>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</si>
  <si>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</si>
  <si>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</si>
  <si>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</si>
  <si>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</si>
  <si>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</si>
  <si>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</si>
  <si>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</si>
  <si>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</si>
  <si>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</si>
  <si>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</si>
  <si>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</si>
  <si>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</si>
  <si>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</si>
  <si>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</si>
  <si>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</si>
  <si>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</si>
  <si>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</si>
  <si>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</si>
  <si>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</si>
  <si>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</si>
  <si>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</si>
  <si>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</si>
  <si>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</si>
  <si>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</si>
  <si>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</si>
  <si>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</si>
  <si>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</si>
  <si>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</si>
  <si>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</si>
  <si>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</si>
  <si>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</si>
  <si>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</si>
  <si>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</si>
  <si>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</si>
  <si>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</si>
  <si>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</si>
  <si>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</si>
  <si>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</si>
  <si>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</si>
  <si>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</si>
  <si>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</si>
  <si>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</si>
  <si>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</si>
  <si>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</si>
  <si>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</si>
  <si>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</si>
  <si>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</si>
  <si>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</si>
  <si>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</si>
  <si>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</si>
  <si>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</si>
  <si>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</si>
  <si>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</si>
  <si>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</si>
  <si>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</si>
  <si>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</si>
  <si>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</si>
  <si>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</si>
  <si>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</si>
  <si>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</si>
  <si>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</si>
  <si>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</si>
  <si>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</si>
  <si>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</si>
  <si>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</si>
  <si>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</si>
  <si>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</si>
  <si>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</si>
  <si>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</si>
  <si>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</si>
  <si>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</si>
  <si>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</si>
  <si>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</si>
  <si>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</si>
  <si>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</si>
  <si>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</si>
  <si>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</si>
  <si>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</si>
  <si>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</si>
  <si>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</si>
  <si>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</si>
  <si>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</si>
  <si>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</si>
  <si>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</si>
  <si>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</si>
  <si>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</si>
  <si>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</si>
  <si>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</si>
  <si>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</si>
  <si>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</si>
  <si>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</si>
  <si>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BOOK SALES</t>
  </si>
  <si>
    <r>
      <rPr>
        <rFont val="Roboto"/>
        <color rgb="FF000000"/>
        <sz val="10.0"/>
      </rPr>
      <t xml:space="preserve">Gross amount from sales of </t>
    </r>
    <r>
      <rPr>
        <rFont val="Roboto"/>
        <color rgb="FF000000"/>
        <sz val="10.0"/>
      </rPr>
      <t>assets other than inventory</t>
    </r>
  </si>
  <si>
    <t>BOOKS AND INCENTIVIES</t>
  </si>
  <si>
    <t>PROGRAM SUPPLIES</t>
  </si>
  <si>
    <t>STAFF ENRICHMENT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</si>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</sst>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BOOK HARVEST</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3656440</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16149</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3640291</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303357.5833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3150026</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10.38387096</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4320868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3656440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304703.3333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14.18057345</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808229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3656440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304703.3333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2.652511186</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13.03638215</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4078506</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5030252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0.8107955625</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1870411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349675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2220086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3656440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0.6071714564</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209964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1870411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0.1122555417</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243</v>
      </c>
      <c r="D41" s="75">
        <f>'Expenses 2023'!D40</f>
        <v>2674601</v>
      </c>
      <c r="E41" s="164">
        <f t="shared" ref="E41:E44" si="1">D41/$D$44</f>
        <v>0.7314767916</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612811</v>
      </c>
      <c r="E42" s="164">
        <f t="shared" si="1"/>
        <v>0.167597718</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369028</v>
      </c>
      <c r="E43" s="164">
        <f t="shared" si="1"/>
        <v>0.1009254904</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3656440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4958800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369028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13.43746274</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4866823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215988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22.53283979</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7145046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BOOK HARVEST</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1465652.0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3195150.0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81319.0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4660802</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409726.0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409726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75247.0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244</v>
      </c>
      <c r="D26" s="50">
        <v>958736.0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786110.0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172626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172626</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5318401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BOOK HARVEST</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14330</v>
      </c>
      <c r="D4" s="99">
        <v>14330.0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315899</v>
      </c>
      <c r="D7" s="99">
        <v>218401.0</v>
      </c>
      <c r="E7" s="99">
        <v>48749.0</v>
      </c>
      <c r="F7" s="99">
        <v>48749.0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2279829</v>
      </c>
      <c r="D9" s="99">
        <v>1565335.0</v>
      </c>
      <c r="E9" s="99">
        <v>375431.0</v>
      </c>
      <c r="F9" s="99">
        <v>339063.0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61461</v>
      </c>
      <c r="D10" s="99">
        <v>44864.0</v>
      </c>
      <c r="E10" s="99">
        <v>9913.0</v>
      </c>
      <c r="F10" s="99">
        <v>6684.0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226229</v>
      </c>
      <c r="D11" s="99">
        <v>165592.0</v>
      </c>
      <c r="E11" s="99">
        <v>36013.0</v>
      </c>
      <c r="F11" s="99">
        <v>24624.0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195704</v>
      </c>
      <c r="D12" s="99">
        <v>132365.0</v>
      </c>
      <c r="E12" s="99">
        <v>34516.0</v>
      </c>
      <c r="F12" s="99">
        <v>28823.0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12342</v>
      </c>
      <c r="D16" s="99">
        <v>0.0</v>
      </c>
      <c r="E16" s="99">
        <v>12342.0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32012</v>
      </c>
      <c r="D17" s="99">
        <v>0.0</v>
      </c>
      <c r="E17" s="99">
        <v>32012.0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266472</v>
      </c>
      <c r="D20" s="99">
        <v>132500.0</v>
      </c>
      <c r="E20" s="99">
        <v>130120.0</v>
      </c>
      <c r="F20" s="99">
        <v>3852.0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46301</v>
      </c>
      <c r="D21" s="99">
        <v>10292.0</v>
      </c>
      <c r="E21" s="99">
        <v>23903.0</v>
      </c>
      <c r="F21" s="99">
        <v>12106.0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68198</v>
      </c>
      <c r="D22" s="99">
        <v>45341.0</v>
      </c>
      <c r="E22" s="99">
        <v>18377.0</v>
      </c>
      <c r="F22" s="99">
        <v>4480.0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203362</v>
      </c>
      <c r="D23" s="99">
        <v>69448.0</v>
      </c>
      <c r="E23" s="99">
        <v>38460.0</v>
      </c>
      <c r="F23" s="99">
        <v>95454.0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310481</v>
      </c>
      <c r="D25" s="99">
        <v>152894.0</v>
      </c>
      <c r="E25" s="99">
        <v>90929.0</v>
      </c>
      <c r="F25" s="99">
        <v>66658.0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98555</v>
      </c>
      <c r="D26" s="99">
        <v>88820.0</v>
      </c>
      <c r="E26" s="99">
        <v>5915.0</v>
      </c>
      <c r="F26" s="99">
        <v>3820.0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9320</v>
      </c>
      <c r="D28" s="99">
        <v>8328.0</v>
      </c>
      <c r="E28" s="99">
        <v>912.0</v>
      </c>
      <c r="F28" s="99">
        <v>80.0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37531</v>
      </c>
      <c r="D31" s="99">
        <v>0.0</v>
      </c>
      <c r="E31" s="99">
        <v>37531.0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44113</v>
      </c>
      <c r="D32" s="99">
        <v>21702.0</v>
      </c>
      <c r="E32" s="99">
        <v>12254.0</v>
      </c>
      <c r="F32" s="99">
        <v>10157.0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240</v>
      </c>
      <c r="C34" s="98">
        <f t="shared" si="1"/>
        <v>838070</v>
      </c>
      <c r="D34" s="99">
        <v>838070.0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207049</v>
      </c>
      <c r="D35" s="99">
        <v>181085.0</v>
      </c>
      <c r="E35" s="99">
        <v>19837.0</v>
      </c>
      <c r="F35" s="99">
        <v>6127.0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88413</v>
      </c>
      <c r="D36" s="99">
        <v>67125.0</v>
      </c>
      <c r="E36" s="99">
        <v>10588.0</v>
      </c>
      <c r="F36" s="99">
        <v>10700.0</v>
      </c>
      <c r="G36" s="43"/>
      <c r="H36" s="43"/>
      <c r="I36" s="43"/>
      <c r="J36" s="43"/>
      <c r="K36" s="43"/>
      <c r="L36" s="43"/>
      <c r="M36" s="43"/>
      <c r="N36" s="43"/>
      <c r="O36" s="43"/>
      <c r="P36" s="43"/>
      <c r="Q36" s="43"/>
      <c r="R36" s="43"/>
      <c r="S36" s="43"/>
      <c r="T36" s="43"/>
      <c r="U36" s="43"/>
      <c r="V36" s="43"/>
      <c r="W36" s="43"/>
      <c r="X36" s="43"/>
      <c r="Y36" s="43"/>
      <c r="Z36" s="43"/>
    </row>
    <row r="37">
      <c r="A37" s="45" t="s">
        <v>52</v>
      </c>
      <c r="B37" s="102" t="s">
        <v>98</v>
      </c>
      <c r="C37" s="98">
        <f t="shared" si="1"/>
        <v>2147</v>
      </c>
      <c r="D37" s="99">
        <v>1014.0</v>
      </c>
      <c r="E37" s="99">
        <v>783.0</v>
      </c>
      <c r="F37" s="99">
        <v>350.0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5357818</v>
      </c>
      <c r="D40" s="103">
        <f t="shared" si="2"/>
        <v>3757506</v>
      </c>
      <c r="E40" s="103">
        <f t="shared" si="2"/>
        <v>938585</v>
      </c>
      <c r="F40" s="103">
        <f t="shared" si="2"/>
        <v>661727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BOOK HARVEST</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1997787.0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1039998.0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498173.0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15796.0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189616.0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456725.0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53680.0</v>
      </c>
      <c r="E12" s="108">
        <f>D11-D12</f>
        <v>403045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1567406.0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1199540.0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6911361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92685.0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12521.0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1203436.0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1308642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4738286.0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864433.0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5602719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6911361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BOOK HARVEST</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5357818</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37531</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5320287</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443357.25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3037785</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6.851776981</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4738286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5357818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446484.8333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10.61242319</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1567406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5357818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446484.8333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3.510547017</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10.362324</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3195150</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5318401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0.6007726758</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2595728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483394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3079122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5357818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0.5746970129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287690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2595728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0.1108321057</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245</v>
      </c>
      <c r="D41" s="75">
        <f>'Expenses 2024'!D40</f>
        <v>3757506</v>
      </c>
      <c r="E41" s="164">
        <f t="shared" ref="E41:E44" si="1">D41/$D$44</f>
        <v>0.7013127359</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938585</v>
      </c>
      <c r="E42" s="164">
        <f t="shared" si="1"/>
        <v>0.1751804559</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661727</v>
      </c>
      <c r="E43" s="164">
        <f t="shared" si="1"/>
        <v>0.1235068082</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5357818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4660802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661727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7.043391006</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3741370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105206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35.56232534</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6911361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BOOK HARVEST</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181</v>
      </c>
      <c r="D5" s="176">
        <f>'Ratios 2022'!D8</f>
        <v>10.13849109</v>
      </c>
      <c r="E5" s="176">
        <f>'Ratios 2023'!D8</f>
        <v>10.38387096</v>
      </c>
      <c r="F5" s="176">
        <f>'Ratios 2024'!D8</f>
        <v>6.851776981</v>
      </c>
      <c r="G5" s="176">
        <f>average(D5:F5)</f>
        <v>9.124713009</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189</v>
      </c>
      <c r="D10" s="148">
        <f>'Ratios 2022'!D14</f>
        <v>13.97148858</v>
      </c>
      <c r="E10" s="148">
        <f>'Ratios 2023'!D14</f>
        <v>14.18057345</v>
      </c>
      <c r="F10" s="148">
        <f>'Ratios 2024'!D14</f>
        <v>10.61242319</v>
      </c>
      <c r="G10" s="176">
        <f>average(D10:F10)</f>
        <v>12.92149508</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3.51949337</v>
      </c>
      <c r="E15" s="179">
        <f>'Ratios 2023'!D20</f>
        <v>2.652511186</v>
      </c>
      <c r="F15" s="179">
        <f>'Ratios 2024'!D20</f>
        <v>3.510547017</v>
      </c>
      <c r="G15" s="176">
        <f>average(D15:F15)</f>
        <v>3.227517191</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0.7723695869</v>
      </c>
      <c r="E20" s="162">
        <f>'Ratios 2023'!D26</f>
        <v>0.8107955625</v>
      </c>
      <c r="F20" s="162">
        <f>'Ratios 2024'!D26</f>
        <v>0.6007726758</v>
      </c>
      <c r="G20" s="180">
        <f>average(D20:F20)</f>
        <v>0.7279792751</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0.519915037</v>
      </c>
      <c r="E25" s="162">
        <f>'Ratios 2023'!D33</f>
        <v>0.6071714564</v>
      </c>
      <c r="F25" s="162">
        <f>'Ratios 2024'!D33</f>
        <v>0.5746970129</v>
      </c>
      <c r="G25" s="180">
        <f>average(D25:F25)</f>
        <v>0.5672611687</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0.1413521186</v>
      </c>
      <c r="E30" s="162">
        <f>'Ratios 2023'!D38</f>
        <v>0.1122555417</v>
      </c>
      <c r="F30" s="162">
        <f>'Ratios 2024'!D38</f>
        <v>0.1108321057</v>
      </c>
      <c r="G30" s="180">
        <f>average(D30:F30)</f>
        <v>0.121479922</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0.7768772227</v>
      </c>
      <c r="E35" s="162">
        <f>'Ratios 2023'!E41</f>
        <v>0.7314767916</v>
      </c>
      <c r="F35" s="162">
        <f>'Ratios 2024'!E41</f>
        <v>0.7013127359</v>
      </c>
      <c r="G35" s="180">
        <f t="shared" ref="G35:G37" si="1">average(D35:F35)</f>
        <v>0.7365555834</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0.1347474348</v>
      </c>
      <c r="E36" s="162">
        <f>'Ratios 2023'!E42</f>
        <v>0.167597718</v>
      </c>
      <c r="F36" s="162">
        <f>'Ratios 2024'!E42</f>
        <v>0.1751804559</v>
      </c>
      <c r="G36" s="180">
        <f t="shared" si="1"/>
        <v>0.1591752029</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0.08837534258</v>
      </c>
      <c r="E37" s="162">
        <f>'Ratios 2023'!E43</f>
        <v>0.1009254904</v>
      </c>
      <c r="F37" s="162">
        <f>'Ratios 2024'!E43</f>
        <v>0.1235068082</v>
      </c>
      <c r="G37" s="180">
        <f t="shared" si="1"/>
        <v>0.1042692137</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19.33894581</v>
      </c>
      <c r="E42" s="165">
        <f>'Ratios 2023'!D49</f>
        <v>13.43746274</v>
      </c>
      <c r="F42" s="165">
        <f>'Ratios 2024'!D49</f>
        <v>7.043391006</v>
      </c>
      <c r="G42" s="182">
        <f>average(D42:F42)</f>
        <v>13.27326652</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17.64539455</v>
      </c>
      <c r="E47" s="148">
        <f>'Ratios 2023'!D54</f>
        <v>22.53283979</v>
      </c>
      <c r="F47" s="148">
        <f>'Ratios 2024'!D54</f>
        <v>35.56232534</v>
      </c>
      <c r="G47" s="176">
        <f>average(D47:F47)</f>
        <v>25.24685323</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BOOK HARVEST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BOOK HARVEST</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992761.0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3567053.0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133960.0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4559814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16216.0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2250.0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18466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39146.0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898.0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898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4618324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BOOK HARVEST</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18460</v>
      </c>
      <c r="D4" s="99">
        <v>18460.0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125500</v>
      </c>
      <c r="D7" s="99">
        <v>31375.0</v>
      </c>
      <c r="E7" s="99">
        <v>37650.0</v>
      </c>
      <c r="F7" s="99">
        <v>56475.0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1015820</v>
      </c>
      <c r="D9" s="99">
        <v>720149.0</v>
      </c>
      <c r="E9" s="99">
        <v>185684.0</v>
      </c>
      <c r="F9" s="99">
        <v>109987.0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147011</v>
      </c>
      <c r="D10" s="99">
        <v>102567.0</v>
      </c>
      <c r="E10" s="99">
        <v>30201.0</v>
      </c>
      <c r="F10" s="99">
        <v>14243.0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14317</v>
      </c>
      <c r="D11" s="99">
        <v>12169.0</v>
      </c>
      <c r="E11" s="99">
        <v>1432.0</v>
      </c>
      <c r="F11" s="99">
        <v>716.0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84477</v>
      </c>
      <c r="D12" s="99">
        <v>55774.0</v>
      </c>
      <c r="E12" s="99">
        <v>16178.0</v>
      </c>
      <c r="F12" s="99">
        <v>12525.0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9538</v>
      </c>
      <c r="D16" s="99">
        <v>0.0</v>
      </c>
      <c r="E16" s="99">
        <v>9538.0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29271</v>
      </c>
      <c r="D17" s="99">
        <v>0.0</v>
      </c>
      <c r="E17" s="99">
        <v>29271.0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171869</v>
      </c>
      <c r="D20" s="99">
        <v>156799.0</v>
      </c>
      <c r="E20" s="99">
        <v>11966.0</v>
      </c>
      <c r="F20" s="99">
        <v>3104.0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58739</v>
      </c>
      <c r="D22" s="99">
        <v>44931.0</v>
      </c>
      <c r="E22" s="99">
        <v>3565.0</v>
      </c>
      <c r="F22" s="99">
        <v>10243.0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51298</v>
      </c>
      <c r="D23" s="99">
        <v>44874.0</v>
      </c>
      <c r="E23" s="99">
        <v>1830.0</v>
      </c>
      <c r="F23" s="99">
        <v>4594.0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129603</v>
      </c>
      <c r="D25" s="99">
        <v>101251.0</v>
      </c>
      <c r="E25" s="99">
        <v>11842.0</v>
      </c>
      <c r="F25" s="99">
        <v>16510.0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15218</v>
      </c>
      <c r="D26" s="99">
        <v>12527.0</v>
      </c>
      <c r="E26" s="99">
        <v>1851.0</v>
      </c>
      <c r="F26" s="99">
        <v>840.0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23115</v>
      </c>
      <c r="D28" s="99">
        <v>16254.0</v>
      </c>
      <c r="E28" s="99">
        <v>5700.0</v>
      </c>
      <c r="F28" s="99">
        <v>1161.0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4366</v>
      </c>
      <c r="D32" s="99">
        <v>3811.0</v>
      </c>
      <c r="E32" s="99">
        <v>337.0</v>
      </c>
      <c r="F32" s="99">
        <v>218.0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583345</v>
      </c>
      <c r="D34" s="99">
        <v>583345.0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140006</v>
      </c>
      <c r="D35" s="99">
        <v>132787.0</v>
      </c>
      <c r="E35" s="99">
        <v>3428.0</v>
      </c>
      <c r="F35" s="99">
        <v>3791.0</v>
      </c>
      <c r="G35" s="43"/>
      <c r="H35" s="43"/>
      <c r="I35" s="43"/>
      <c r="J35" s="43"/>
      <c r="K35" s="43"/>
      <c r="L35" s="43"/>
      <c r="M35" s="43"/>
      <c r="N35" s="43"/>
      <c r="O35" s="43"/>
      <c r="P35" s="43"/>
      <c r="Q35" s="43"/>
      <c r="R35" s="43"/>
      <c r="S35" s="43"/>
      <c r="T35" s="43"/>
      <c r="U35" s="43"/>
      <c r="V35" s="43"/>
      <c r="W35" s="43"/>
      <c r="X35" s="43"/>
      <c r="Y35" s="43"/>
      <c r="Z35" s="43"/>
    </row>
    <row r="36">
      <c r="A36" s="45" t="s">
        <v>50</v>
      </c>
      <c r="B36" s="102" t="s">
        <v>98</v>
      </c>
      <c r="C36" s="98">
        <f t="shared" si="1"/>
        <v>46031</v>
      </c>
      <c r="D36" s="99">
        <v>35623.0</v>
      </c>
      <c r="E36" s="99">
        <v>9031.0</v>
      </c>
      <c r="F36" s="99">
        <v>1377.0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2667984</v>
      </c>
      <c r="D40" s="103">
        <f t="shared" si="2"/>
        <v>2072696</v>
      </c>
      <c r="E40" s="103">
        <f t="shared" si="2"/>
        <v>359504</v>
      </c>
      <c r="F40" s="103">
        <f t="shared" si="2"/>
        <v>235784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BOOK HARVEST</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365976.0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1888135.0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1212650.0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41412.0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35000.0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4910.0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16549.0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2800.0</v>
      </c>
      <c r="E12" s="108">
        <f>D11-D12</f>
        <v>13749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782496.0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124594.0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4468922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201077.0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201077</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3106309.0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1161536.0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4267845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4468922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BOOK HARVEST</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2667984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2667984</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222332</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2254111</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10.13849109</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3106309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2667984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222332</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13.97148858</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782496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2667984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222332</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3.51949337</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13.65798446</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3567053</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4618324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0.7723695869</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1141320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245805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1387125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2667984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0.519915037</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161328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1141320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0.1413521186</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2072696</v>
      </c>
      <c r="E41" s="164">
        <f t="shared" ref="E41:E44" si="1">D41/$D$44</f>
        <v>0.7768772227</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359504</v>
      </c>
      <c r="E42" s="164">
        <f t="shared" si="1"/>
        <v>0.1347474348</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235784</v>
      </c>
      <c r="E43" s="164">
        <f t="shared" si="1"/>
        <v>0.08837534258</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2667984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4559814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235784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19.33894581</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3548083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201077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17.64539455</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4468922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BOOK HARVEST</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880294.0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4078506.0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24048.0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4958800</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6503.0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6503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48487.0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31708.0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15246.0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16462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16462</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5030252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BOOK HARVEST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29938</v>
      </c>
      <c r="D4" s="99">
        <v>29938.0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266621</v>
      </c>
      <c r="D7" s="99">
        <v>179809.0</v>
      </c>
      <c r="E7" s="99">
        <v>52754.0</v>
      </c>
      <c r="F7" s="99">
        <v>34058.0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1603790</v>
      </c>
      <c r="D9" s="99">
        <v>1077354.0</v>
      </c>
      <c r="E9" s="99">
        <v>317749.0</v>
      </c>
      <c r="F9" s="99">
        <v>208687.0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39837</v>
      </c>
      <c r="D10" s="99">
        <v>28571.0</v>
      </c>
      <c r="E10" s="99">
        <v>7714.0</v>
      </c>
      <c r="F10" s="99">
        <v>3552.0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170127</v>
      </c>
      <c r="D11" s="99">
        <v>122017.0</v>
      </c>
      <c r="E11" s="99">
        <v>32942.0</v>
      </c>
      <c r="F11" s="99">
        <v>15168.0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139711</v>
      </c>
      <c r="D12" s="99">
        <v>91156.0</v>
      </c>
      <c r="E12" s="99">
        <v>27500.0</v>
      </c>
      <c r="F12" s="99">
        <v>21055.0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13169</v>
      </c>
      <c r="D16" s="99">
        <v>0.0</v>
      </c>
      <c r="E16" s="99">
        <v>13169.0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31265</v>
      </c>
      <c r="D17" s="99">
        <v>0.0</v>
      </c>
      <c r="E17" s="99">
        <v>31265.0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253973</v>
      </c>
      <c r="D20" s="99">
        <v>214070.0</v>
      </c>
      <c r="E20" s="99">
        <v>35493.0</v>
      </c>
      <c r="F20" s="99">
        <v>4410.0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69053</v>
      </c>
      <c r="D21" s="99">
        <v>47931.0</v>
      </c>
      <c r="E21" s="99">
        <v>7652.0</v>
      </c>
      <c r="F21" s="99">
        <v>13470.0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37157</v>
      </c>
      <c r="D22" s="99">
        <v>25871.0</v>
      </c>
      <c r="E22" s="99">
        <v>3788.0</v>
      </c>
      <c r="F22" s="99">
        <v>7498.0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99469</v>
      </c>
      <c r="D23" s="99">
        <v>69671.0</v>
      </c>
      <c r="E23" s="99">
        <v>15972.0</v>
      </c>
      <c r="F23" s="99">
        <v>13826.0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158683</v>
      </c>
      <c r="D25" s="99">
        <v>110911.0</v>
      </c>
      <c r="E25" s="99">
        <v>27495.0</v>
      </c>
      <c r="F25" s="99">
        <v>20277.0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36019</v>
      </c>
      <c r="D26" s="99">
        <v>28668.0</v>
      </c>
      <c r="E26" s="99">
        <v>3744.0</v>
      </c>
      <c r="F26" s="99">
        <v>3607.0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16829</v>
      </c>
      <c r="D28" s="99">
        <v>12405.0</v>
      </c>
      <c r="E28" s="99">
        <v>365.0</v>
      </c>
      <c r="F28" s="99">
        <v>4059.0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16149</v>
      </c>
      <c r="D31" s="99">
        <v>0.0</v>
      </c>
      <c r="E31" s="99">
        <v>16149.0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24290</v>
      </c>
      <c r="D32" s="99">
        <v>15733.0</v>
      </c>
      <c r="E32" s="99">
        <v>4926.0</v>
      </c>
      <c r="F32" s="99">
        <v>3631.0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240</v>
      </c>
      <c r="C34" s="98">
        <f t="shared" si="1"/>
        <v>379653</v>
      </c>
      <c r="D34" s="99">
        <v>379611.0</v>
      </c>
      <c r="E34" s="99">
        <v>0.0</v>
      </c>
      <c r="F34" s="99">
        <v>42.0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205374</v>
      </c>
      <c r="D35" s="99">
        <v>198211.0</v>
      </c>
      <c r="E35" s="99">
        <v>0.0</v>
      </c>
      <c r="F35" s="99">
        <v>7163.0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63623</v>
      </c>
      <c r="D36" s="99">
        <v>41242.0</v>
      </c>
      <c r="E36" s="99">
        <v>13947.0</v>
      </c>
      <c r="F36" s="99">
        <v>8434.0</v>
      </c>
      <c r="G36" s="43"/>
      <c r="H36" s="43"/>
      <c r="I36" s="43"/>
      <c r="J36" s="43"/>
      <c r="K36" s="43"/>
      <c r="L36" s="43"/>
      <c r="M36" s="43"/>
      <c r="N36" s="43"/>
      <c r="O36" s="43"/>
      <c r="P36" s="43"/>
      <c r="Q36" s="43"/>
      <c r="R36" s="43"/>
      <c r="S36" s="43"/>
      <c r="T36" s="43"/>
      <c r="U36" s="43"/>
      <c r="V36" s="43"/>
      <c r="W36" s="43"/>
      <c r="X36" s="43"/>
      <c r="Y36" s="43"/>
      <c r="Z36" s="43"/>
    </row>
    <row r="37">
      <c r="A37" s="45" t="s">
        <v>52</v>
      </c>
      <c r="B37" s="102" t="s">
        <v>98</v>
      </c>
      <c r="C37" s="98">
        <f t="shared" si="1"/>
        <v>1710</v>
      </c>
      <c r="D37" s="99">
        <v>1432.0</v>
      </c>
      <c r="E37" s="99">
        <v>187.0</v>
      </c>
      <c r="F37" s="99">
        <v>91.0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3656440</v>
      </c>
      <c r="D40" s="103">
        <f t="shared" si="2"/>
        <v>2674601</v>
      </c>
      <c r="E40" s="103">
        <f t="shared" si="2"/>
        <v>612811</v>
      </c>
      <c r="F40" s="103">
        <f t="shared" si="2"/>
        <v>369028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BOOK HARVEST</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2045110.0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1104916.0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1194924.0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38462.0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483411.0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108561.0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16149.0</v>
      </c>
      <c r="E12" s="108">
        <f>D11-D12</f>
        <v>92412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808229.0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1377582.0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7145046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215988.0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1337630.0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1553618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4320868.0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1270560.0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5591428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7145046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