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<sst xmlns="http://schemas.openxmlformats.org/spreadsheetml/2006/main" count="868" uniqueCount="249">
  <si>
    <t>FAMILYAID</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</si>
  <si>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</si>
  <si>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</si>
  <si>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</si>
  <si>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</si>
  <si>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</si>
  <si>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</si>
  <si>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</si>
  <si>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</si>
  <si>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</si>
  <si>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</si>
  <si>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</si>
  <si>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</si>
  <si>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</si>
  <si>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</si>
  <si>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</si>
  <si>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</si>
  <si>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</si>
  <si>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</si>
  <si>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</si>
  <si>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</si>
  <si>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</si>
  <si>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</si>
  <si>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</si>
  <si>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</si>
  <si>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</si>
  <si>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</si>
  <si>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</si>
  <si>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</si>
  <si>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</si>
  <si>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</si>
  <si>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</si>
  <si>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</si>
  <si>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</si>
  <si>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</si>
  <si>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</si>
  <si>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</si>
  <si>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</si>
  <si>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</si>
  <si>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</si>
  <si>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</si>
  <si>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</si>
  <si>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</si>
  <si>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</si>
  <si>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</si>
  <si>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</si>
  <si>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</si>
  <si>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</si>
  <si>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</si>
  <si>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</si>
  <si>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</si>
  <si>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</si>
  <si>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</si>
  <si>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</si>
  <si>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</si>
  <si>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</si>
  <si>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</si>
  <si>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</si>
  <si>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</si>
  <si>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</si>
  <si>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</si>
  <si>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</si>
  <si>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</si>
  <si>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</si>
  <si>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RENTAL INCOME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</si>
  <si>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</si>
  <si>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</si>
  <si>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</si>
  <si>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</si>
  <si>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</si>
  <si>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</si>
  <si>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</si>
  <si>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</si>
  <si>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</si>
  <si>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</si>
  <si>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</si>
  <si>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</si>
  <si>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</si>
  <si>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</si>
  <si>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</si>
  <si>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</si>
  <si>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</si>
  <si>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</si>
  <si>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</si>
  <si>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</si>
  <si>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</si>
  <si>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</si>
  <si>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</si>
  <si>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</si>
  <si>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</si>
  <si>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</si>
  <si>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</si>
  <si>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</si>
  <si>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</si>
  <si>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</si>
  <si>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</si>
  <si>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</si>
  <si>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</si>
  <si>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</si>
  <si>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</si>
  <si>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</si>
  <si>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</si>
  <si>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</si>
  <si>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</si>
  <si>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</si>
  <si>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</si>
  <si>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</si>
  <si>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</si>
  <si>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</si>
  <si>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</si>
  <si>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</si>
  <si>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</si>
  <si>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</si>
  <si>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</si>
  <si>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</si>
  <si>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</si>
  <si>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</si>
  <si>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</si>
  <si>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</si>
  <si>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</si>
  <si>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</si>
  <si>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</si>
  <si>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</si>
  <si>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</si>
  <si>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</si>
  <si>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</si>
  <si>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</si>
  <si>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</si>
  <si>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</si>
  <si>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</si>
  <si>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</si>
  <si>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</si>
  <si>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</si>
  <si>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</si>
  <si>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SMALL EQUIPMENT</t>
  </si>
  <si>
    <t>MISCELLANEOUS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</si>
  <si>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</si>
  <si>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</si>
  <si>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</si>
  <si>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</si>
  <si>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</si>
  <si>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</si>
  <si>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</si>
  <si>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</si>
  <si>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</si>
  <si>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</si>
  <si>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</si>
  <si>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</si>
  <si>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</si>
  <si>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</si>
  <si>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</si>
  <si>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</si>
  <si>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</si>
  <si>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</si>
  <si>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</si>
  <si>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</si>
  <si>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</si>
  <si>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</si>
  <si>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</si>
  <si>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</si>
  <si>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</si>
  <si>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</si>
  <si>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</si>
  <si>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</si>
  <si>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</si>
  <si>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</si>
  <si>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</si>
  <si>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</si>
  <si>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</si>
  <si>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</si>
  <si>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</si>
  <si>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</si>
  <si>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</si>
  <si>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</si>
  <si>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</si>
  <si>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</si>
  <si>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</si>
  <si>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</si>
  <si>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</si>
  <si>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</si>
  <si>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</si>
  <si>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</si>
  <si>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</si>
  <si>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</si>
  <si>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</si>
  <si>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</si>
  <si>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</si>
  <si>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</si>
  <si>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</si>
  <si>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</si>
  <si>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</si>
  <si>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</si>
  <si>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</si>
  <si>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</si>
  <si>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</si>
  <si>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</si>
  <si>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</si>
  <si>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</si>
  <si>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</si>
  <si>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</si>
  <si>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</si>
  <si>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</si>
  <si>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</si>
  <si>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</si>
  <si>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</si>
  <si>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</si>
  <si>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</si>
  <si>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</si>
  <si>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</si>
  <si>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</si>
  <si>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</si>
  <si>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</si>
  <si>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</si>
  <si>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</si>
  <si>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</si>
  <si>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</si>
  <si>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</si>
  <si>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</si>
  <si>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</si>
  <si>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</si>
  <si>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</si>
  <si>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</si>
  <si>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</si>
  <si>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</si>
  <si>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</si>
  <si>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</si>
  <si>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</si>
  <si>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</si>
  <si>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</si>
  <si>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</si>
  <si>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</si>
  <si>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</si>
  <si>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</si>
  <si>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</si>
  <si>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</si>
  <si>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</si>
  <si>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</si>
  <si>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OTHER REVENUE</t>
  </si>
  <si>
    <t>CLIENT ASSISTANCE</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</si>
  <si>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</si>
  <si>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</si>
  <si>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BAD DEBT</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</si>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</sst>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FAMILYAID</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2022'!C40</f>
        <v>18482563</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2022'!C31</f>
        <v>136866</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18345697</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1528808.083</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2022'!E2+'Balance Sheet 2022'!E3</f>
        <v>1521478</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0.9952053607</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2022'!E30</f>
        <v>4944505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2022'!C40</f>
        <v>18482563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1540213.583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3.210272298</v>
      </c>
      <c r="E14" s="150" t="s">
        <v>186</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2022'!E13:E15)</f>
        <v>5122220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2022'!C40</f>
        <v>18482563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1540213.583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3.325655646</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4.320861007</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2022'!E2:E7,'Revenues 2022'!F10:F15)</f>
        <v>13610962</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2022'!F44</f>
        <v>18348949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0.7417842842</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2022'!C7:C9)</f>
        <v>7064252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2022'!C10:C12)</f>
        <v>1640404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8704656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2022'!C40</f>
        <v>18482563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0.4709658504</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2022'!C10:C11)</f>
        <v>1012264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2022'!C7:C9)</f>
        <v>7064252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D36/D37</f>
        <v>0.1432938689</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239</v>
      </c>
      <c r="D41" s="75">
        <f>'Expenses 2022'!D40</f>
        <v>16625224</v>
      </c>
      <c r="E41" s="165">
        <f t="shared" ref="E41:E44" si="1">D41/$D$44</f>
        <v>0.8995085801</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2022'!E40</f>
        <v>550694</v>
      </c>
      <c r="E42" s="165">
        <f t="shared" si="1"/>
        <v>0.02979532655</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2022'!F40</f>
        <v>1306645</v>
      </c>
      <c r="E43" s="165">
        <f t="shared" si="1"/>
        <v>0.07069609339</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18482563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2022'!F9</f>
        <v>18016519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2022'!F40</f>
        <v>1306645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f>if(D48=0, "$0",D47/D48)</f>
        <v>13.78838093</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2022'!E2:E10)</f>
        <v>4487888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2022'!E19:E22)</f>
        <v>828129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D52/D53</f>
        <v>5.419310277</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2022'!E25:E26)</f>
        <v>1517111</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2022'!E18</f>
        <v>13522933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0.1121880142</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FAMILYAID</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50000.0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363495.0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1.5164833E7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8183579.0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44643.0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23761907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329964.0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329964</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237623.0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240</v>
      </c>
      <c r="D26" s="50">
        <v>1181614.0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1176070.0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5544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5544</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7750.0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102024.0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-94274</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237</v>
      </c>
      <c r="D39" s="74"/>
      <c r="E39" s="48">
        <v>161.0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161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24240925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FAMILYAID</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487621</v>
      </c>
      <c r="D7" s="99">
        <v>263893.0</v>
      </c>
      <c r="E7" s="99">
        <v>155296.0</v>
      </c>
      <c r="F7" s="99">
        <v>68432.0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7567260</v>
      </c>
      <c r="D9" s="99">
        <v>6564999.0</v>
      </c>
      <c r="E9" s="99">
        <v>82016.0</v>
      </c>
      <c r="F9" s="99">
        <v>920245.0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177341</v>
      </c>
      <c r="D10" s="99">
        <v>161583.0</v>
      </c>
      <c r="E10" s="99">
        <v>3772.0</v>
      </c>
      <c r="F10" s="99">
        <v>11986.0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1141133</v>
      </c>
      <c r="D11" s="99">
        <v>1014290.0</v>
      </c>
      <c r="E11" s="99">
        <v>45814.0</v>
      </c>
      <c r="F11" s="99">
        <v>81029.0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696017</v>
      </c>
      <c r="D12" s="99">
        <v>589656.0</v>
      </c>
      <c r="E12" s="99">
        <v>21243.0</v>
      </c>
      <c r="F12" s="99">
        <v>85118.0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17981</v>
      </c>
      <c r="D15" s="99">
        <v>0.0</v>
      </c>
      <c r="E15" s="99">
        <v>17981.0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87625</v>
      </c>
      <c r="D16" s="99">
        <v>0.0</v>
      </c>
      <c r="E16" s="99">
        <v>87625.0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312</v>
      </c>
      <c r="D17" s="99">
        <v>0.0</v>
      </c>
      <c r="E17" s="99">
        <v>312.0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18780</v>
      </c>
      <c r="D19" s="99">
        <v>0.0</v>
      </c>
      <c r="E19" s="99">
        <v>18780.0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1278271</v>
      </c>
      <c r="D20" s="99">
        <v>974692.0</v>
      </c>
      <c r="E20" s="99">
        <v>121633.0</v>
      </c>
      <c r="F20" s="99">
        <v>181946.0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63655</v>
      </c>
      <c r="D21" s="99">
        <v>0.0</v>
      </c>
      <c r="E21" s="99">
        <v>0.0</v>
      </c>
      <c r="F21" s="99">
        <v>63655.0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193913</v>
      </c>
      <c r="D22" s="99">
        <v>142195.0</v>
      </c>
      <c r="E22" s="99">
        <v>13094.0</v>
      </c>
      <c r="F22" s="99">
        <v>38624.0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787082</v>
      </c>
      <c r="D25" s="99">
        <v>731451.0</v>
      </c>
      <c r="E25" s="99">
        <v>20215.0</v>
      </c>
      <c r="F25" s="99">
        <v>35416.0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42473</v>
      </c>
      <c r="D26" s="99">
        <v>29732.0</v>
      </c>
      <c r="E26" s="99">
        <v>11884.0</v>
      </c>
      <c r="F26" s="99">
        <v>857.0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47328</v>
      </c>
      <c r="D29" s="99">
        <v>47328.0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131699</v>
      </c>
      <c r="D31" s="99">
        <v>123098.0</v>
      </c>
      <c r="E31" s="99">
        <v>3039.0</v>
      </c>
      <c r="F31" s="99">
        <v>5562.0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238</v>
      </c>
      <c r="C34" s="98">
        <f t="shared" si="1"/>
        <v>7411727</v>
      </c>
      <c r="D34" s="99">
        <v>7411727.0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134</v>
      </c>
      <c r="C35" s="98">
        <f t="shared" si="1"/>
        <v>396755</v>
      </c>
      <c r="D35" s="99">
        <v>351066.0</v>
      </c>
      <c r="E35" s="99">
        <v>11868.0</v>
      </c>
      <c r="F35" s="99">
        <v>33821.0</v>
      </c>
      <c r="G35" s="43"/>
      <c r="H35" s="43"/>
      <c r="I35" s="43"/>
      <c r="J35" s="43"/>
      <c r="K35" s="43"/>
      <c r="L35" s="43"/>
      <c r="M35" s="43"/>
      <c r="N35" s="43"/>
      <c r="O35" s="43"/>
      <c r="P35" s="43"/>
      <c r="Q35" s="43"/>
      <c r="R35" s="43"/>
      <c r="S35" s="43"/>
      <c r="T35" s="43"/>
      <c r="U35" s="43"/>
      <c r="V35" s="43"/>
      <c r="W35" s="43"/>
      <c r="X35" s="43"/>
      <c r="Y35" s="43"/>
      <c r="Z35" s="43"/>
    </row>
    <row r="36">
      <c r="A36" s="45" t="s">
        <v>50</v>
      </c>
      <c r="B36" s="60" t="s">
        <v>135</v>
      </c>
      <c r="C36" s="98">
        <f t="shared" si="1"/>
        <v>374267</v>
      </c>
      <c r="D36" s="99">
        <v>273919.0</v>
      </c>
      <c r="E36" s="99">
        <v>45090.0</v>
      </c>
      <c r="F36" s="99">
        <v>55258.0</v>
      </c>
      <c r="G36" s="43"/>
      <c r="H36" s="43"/>
      <c r="I36" s="43"/>
      <c r="J36" s="43"/>
      <c r="K36" s="43"/>
      <c r="L36" s="43"/>
      <c r="M36" s="43"/>
      <c r="N36" s="43"/>
      <c r="O36" s="43"/>
      <c r="P36" s="43"/>
      <c r="Q36" s="43"/>
      <c r="R36" s="43"/>
      <c r="S36" s="43"/>
      <c r="T36" s="43"/>
      <c r="U36" s="43"/>
      <c r="V36" s="43"/>
      <c r="W36" s="43"/>
      <c r="X36" s="43"/>
      <c r="Y36" s="43"/>
      <c r="Z36" s="43"/>
    </row>
    <row r="37">
      <c r="A37" s="45" t="s">
        <v>52</v>
      </c>
      <c r="B37" s="60" t="s">
        <v>241</v>
      </c>
      <c r="C37" s="98">
        <f t="shared" si="1"/>
        <v>14125</v>
      </c>
      <c r="D37" s="99">
        <v>14125.0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20935365</v>
      </c>
      <c r="D40" s="104">
        <f t="shared" si="2"/>
        <v>18693754</v>
      </c>
      <c r="E40" s="104">
        <f t="shared" si="2"/>
        <v>659662</v>
      </c>
      <c r="F40" s="104">
        <f t="shared" si="2"/>
        <v>1581949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FAMILYAID</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1747584.0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408562.0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3109715.0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216423.0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3041079.0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1157317.0</v>
      </c>
      <c r="E12" s="109">
        <f>D11-D12</f>
        <v>1883762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7067903.0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2.0623603E7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35057552</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2178175.0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1736372.0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1.9217983E7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23132530</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4873351.0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7051671.0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11925022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35057552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FAMILYAID</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2023'!C40</f>
        <v>20935365</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2023'!C31</f>
        <v>131699</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20803666</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1733638.833</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2023'!E2+'Balance Sheet 2023'!E3</f>
        <v>2156146</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1.243711181</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2023'!E30</f>
        <v>4873351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2023'!C40</f>
        <v>20935365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1744613.75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2.793369593</v>
      </c>
      <c r="E14" s="150" t="s">
        <v>186</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2023'!E13:E15)</f>
        <v>7067903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2023'!C40</f>
        <v>20935365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1744613.75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4.051270948</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5.294982128</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2023'!E2:E7,'Revenues 2023'!F10:F15)</f>
        <v>15164833</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2023'!F44</f>
        <v>24240925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0.62558805</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2023'!C7:C9)</f>
        <v>8054881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2023'!C10:C12)</f>
        <v>2014491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10069372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2023'!C40</f>
        <v>20935365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0.4809742749</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2023'!C10:C11)</f>
        <v>1318474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2023'!C7:C9)</f>
        <v>8054881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D36/D37</f>
        <v>0.1636863412</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242</v>
      </c>
      <c r="D41" s="75">
        <f>'Expenses 2023'!D40</f>
        <v>18693754</v>
      </c>
      <c r="E41" s="165">
        <f t="shared" ref="E41:E44" si="1">D41/$D$44</f>
        <v>0.8929270638</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2023'!E40</f>
        <v>659662</v>
      </c>
      <c r="E42" s="165">
        <f t="shared" si="1"/>
        <v>0.0315094578</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2023'!F40</f>
        <v>1581949</v>
      </c>
      <c r="E43" s="165">
        <f t="shared" si="1"/>
        <v>0.07556347835</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20935365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2023'!F9</f>
        <v>23761907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2023'!F40</f>
        <v>1581949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f>if(D48=0, "$0",D47/D48)</f>
        <v>15.020653</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2023'!E2:E10)</f>
        <v>5482284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2023'!E19:E22)</f>
        <v>2178175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D52/D53</f>
        <v>2.516916226</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2023'!E25:E26)</f>
        <v>1736372</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2023'!E18</f>
        <v>35057552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0.04952918561</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FAMILYAID</v>
      </c>
      <c r="B1" s="2" t="s">
        <v>243</v>
      </c>
      <c r="C1" s="139"/>
      <c r="D1" s="139"/>
      <c r="E1" s="139"/>
      <c r="F1" s="140"/>
      <c r="G1" s="140"/>
      <c r="H1" s="140"/>
      <c r="I1" s="43"/>
      <c r="J1" s="43"/>
      <c r="K1" s="43"/>
      <c r="L1" s="43"/>
      <c r="M1" s="43"/>
      <c r="N1" s="43"/>
      <c r="O1" s="43"/>
      <c r="P1" s="43"/>
      <c r="Q1" s="43"/>
      <c r="R1" s="43"/>
      <c r="S1" s="43"/>
      <c r="T1" s="43"/>
      <c r="U1" s="43"/>
      <c r="V1" s="43"/>
      <c r="W1" s="43"/>
      <c r="X1" s="43"/>
      <c r="Y1" s="43"/>
    </row>
    <row r="2">
      <c r="A2" s="141" t="s">
        <v>179</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180</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244</v>
      </c>
      <c r="E4" s="45" t="s">
        <v>245</v>
      </c>
      <c r="F4" s="45" t="s">
        <v>246</v>
      </c>
      <c r="G4" s="59" t="s">
        <v>247</v>
      </c>
      <c r="H4" s="59"/>
      <c r="I4" s="43"/>
      <c r="J4" s="43"/>
      <c r="K4" s="43"/>
      <c r="L4" s="43"/>
      <c r="M4" s="43"/>
      <c r="N4" s="43"/>
      <c r="O4" s="43"/>
      <c r="P4" s="43"/>
      <c r="Q4" s="43"/>
      <c r="R4" s="43"/>
      <c r="S4" s="43"/>
      <c r="T4" s="43"/>
      <c r="U4" s="43"/>
      <c r="V4" s="43"/>
      <c r="W4" s="43"/>
      <c r="X4" s="43"/>
      <c r="Y4" s="43"/>
    </row>
    <row r="5">
      <c r="A5" s="139"/>
      <c r="B5" s="49"/>
      <c r="C5" s="148" t="s">
        <v>179</v>
      </c>
      <c r="D5" s="177">
        <f>'Ratios 2021'!D8</f>
        <v>1.393514161</v>
      </c>
      <c r="E5" s="177">
        <f>'Ratios 2022'!D8</f>
        <v>0.9952053607</v>
      </c>
      <c r="F5" s="177">
        <f>'Ratios 2023'!D8</f>
        <v>1.243711181</v>
      </c>
      <c r="G5" s="177">
        <f>average(D5:F5)</f>
        <v>1.210810234</v>
      </c>
      <c r="H5" s="150" t="s">
        <v>186</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187</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188</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244</v>
      </c>
      <c r="E9" s="45" t="s">
        <v>245</v>
      </c>
      <c r="F9" s="45" t="s">
        <v>246</v>
      </c>
      <c r="G9" s="59" t="s">
        <v>247</v>
      </c>
      <c r="H9" s="59"/>
      <c r="I9" s="43"/>
      <c r="J9" s="43"/>
      <c r="K9" s="43"/>
      <c r="L9" s="43"/>
      <c r="M9" s="43"/>
      <c r="N9" s="43"/>
      <c r="O9" s="43"/>
      <c r="P9" s="43"/>
      <c r="Q9" s="43"/>
      <c r="R9" s="43"/>
      <c r="S9" s="43"/>
      <c r="T9" s="43"/>
      <c r="U9" s="43"/>
      <c r="V9" s="43"/>
      <c r="W9" s="43"/>
      <c r="X9" s="43"/>
      <c r="Y9" s="43"/>
    </row>
    <row r="10">
      <c r="A10" s="139"/>
      <c r="B10" s="49"/>
      <c r="C10" s="148" t="s">
        <v>187</v>
      </c>
      <c r="D10" s="149">
        <f>'Ratios 2021'!D14</f>
        <v>3.400146899</v>
      </c>
      <c r="E10" s="149">
        <f>'Ratios 2022'!D14</f>
        <v>3.210272298</v>
      </c>
      <c r="F10" s="149">
        <f>'Ratios 2023'!D14</f>
        <v>2.793369593</v>
      </c>
      <c r="G10" s="177">
        <f>average(D10:F10)</f>
        <v>3.134596263</v>
      </c>
      <c r="H10" s="150" t="s">
        <v>186</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192</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193</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244</v>
      </c>
      <c r="E14" s="45" t="s">
        <v>245</v>
      </c>
      <c r="F14" s="45" t="s">
        <v>246</v>
      </c>
      <c r="G14" s="59" t="s">
        <v>247</v>
      </c>
      <c r="H14" s="59"/>
      <c r="I14" s="43"/>
      <c r="J14" s="43"/>
      <c r="K14" s="43"/>
      <c r="L14" s="43"/>
      <c r="M14" s="43"/>
      <c r="N14" s="43"/>
      <c r="O14" s="43"/>
      <c r="P14" s="43"/>
      <c r="Q14" s="43"/>
      <c r="R14" s="43"/>
      <c r="S14" s="43"/>
      <c r="T14" s="43"/>
      <c r="U14" s="43"/>
      <c r="V14" s="43"/>
      <c r="W14" s="43"/>
      <c r="X14" s="43"/>
      <c r="Y14" s="43"/>
    </row>
    <row r="15">
      <c r="A15" s="139"/>
      <c r="B15" s="49"/>
      <c r="C15" s="148" t="s">
        <v>195</v>
      </c>
      <c r="D15" s="180">
        <f>'Ratios 2021'!D20</f>
        <v>4.455046743</v>
      </c>
      <c r="E15" s="180">
        <f>'Ratios 2022'!D20</f>
        <v>3.325655646</v>
      </c>
      <c r="F15" s="180">
        <f>'Ratios 2023'!D20</f>
        <v>4.051270948</v>
      </c>
      <c r="G15" s="177">
        <f>average(D15:F15)</f>
        <v>3.943991112</v>
      </c>
      <c r="H15" s="150" t="s">
        <v>186</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197</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198</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244</v>
      </c>
      <c r="E19" s="45" t="s">
        <v>245</v>
      </c>
      <c r="F19" s="45" t="s">
        <v>246</v>
      </c>
      <c r="G19" s="59" t="s">
        <v>247</v>
      </c>
      <c r="H19" s="59"/>
      <c r="I19" s="43"/>
      <c r="J19" s="43"/>
      <c r="K19" s="43"/>
      <c r="L19" s="43"/>
      <c r="M19" s="43"/>
      <c r="N19" s="43"/>
      <c r="O19" s="43"/>
      <c r="P19" s="43"/>
      <c r="Q19" s="43"/>
      <c r="R19" s="43"/>
      <c r="S19" s="43"/>
      <c r="T19" s="43"/>
      <c r="U19" s="43"/>
      <c r="V19" s="43"/>
      <c r="W19" s="43"/>
      <c r="X19" s="43"/>
      <c r="Y19" s="43"/>
    </row>
    <row r="20">
      <c r="A20" s="139"/>
      <c r="B20" s="49"/>
      <c r="C20" s="148" t="s">
        <v>197</v>
      </c>
      <c r="D20" s="163">
        <f>'Ratios 2021'!D26</f>
        <v>0.6731436603</v>
      </c>
      <c r="E20" s="163">
        <f>'Ratios 2022'!D26</f>
        <v>0.7417842842</v>
      </c>
      <c r="F20" s="163">
        <f>'Ratios 2023'!D26</f>
        <v>0.62558805</v>
      </c>
      <c r="G20" s="181">
        <f>average(D20:F20)</f>
        <v>0.6801719982</v>
      </c>
      <c r="H20" s="150" t="s">
        <v>201</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202</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203</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244</v>
      </c>
      <c r="E24" s="45" t="s">
        <v>245</v>
      </c>
      <c r="F24" s="45" t="s">
        <v>246</v>
      </c>
      <c r="G24" s="59" t="s">
        <v>247</v>
      </c>
      <c r="H24" s="59"/>
      <c r="I24" s="43"/>
      <c r="J24" s="43"/>
      <c r="K24" s="43"/>
      <c r="L24" s="43"/>
      <c r="M24" s="43"/>
      <c r="N24" s="43"/>
      <c r="O24" s="43"/>
      <c r="P24" s="43"/>
      <c r="Q24" s="43"/>
      <c r="R24" s="43"/>
      <c r="S24" s="43"/>
      <c r="T24" s="43"/>
      <c r="U24" s="43"/>
      <c r="V24" s="43"/>
      <c r="W24" s="43"/>
      <c r="X24" s="43"/>
      <c r="Y24" s="43"/>
    </row>
    <row r="25">
      <c r="A25" s="139"/>
      <c r="B25" s="49"/>
      <c r="C25" s="148" t="s">
        <v>207</v>
      </c>
      <c r="D25" s="163">
        <f>'Ratios 2021'!D33</f>
        <v>0.4566715085</v>
      </c>
      <c r="E25" s="163">
        <f>'Ratios 2022'!D33</f>
        <v>0.4709658504</v>
      </c>
      <c r="F25" s="163">
        <f>'Ratios 2023'!D33</f>
        <v>0.4809742749</v>
      </c>
      <c r="G25" s="181">
        <f>average(D25:F25)</f>
        <v>0.4695372112</v>
      </c>
      <c r="H25" s="150" t="s">
        <v>208</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209</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210</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244</v>
      </c>
      <c r="E29" s="45" t="s">
        <v>245</v>
      </c>
      <c r="F29" s="45" t="s">
        <v>246</v>
      </c>
      <c r="G29" s="59" t="s">
        <v>247</v>
      </c>
      <c r="H29" s="59"/>
      <c r="I29" s="43"/>
      <c r="J29" s="43"/>
      <c r="K29" s="43"/>
      <c r="L29" s="43"/>
      <c r="M29" s="43"/>
      <c r="N29" s="43"/>
      <c r="O29" s="43"/>
      <c r="P29" s="43"/>
      <c r="Q29" s="43"/>
      <c r="R29" s="43"/>
      <c r="S29" s="43"/>
      <c r="T29" s="43"/>
      <c r="U29" s="43"/>
      <c r="V29" s="43"/>
      <c r="W29" s="43"/>
      <c r="X29" s="43"/>
      <c r="Y29" s="43"/>
    </row>
    <row r="30">
      <c r="A30" s="139"/>
      <c r="B30" s="49"/>
      <c r="C30" s="148" t="s">
        <v>209</v>
      </c>
      <c r="D30" s="163">
        <f>'Ratios 2021'!D38</f>
        <v>0.1482796847</v>
      </c>
      <c r="E30" s="163">
        <f>'Ratios 2022'!D38</f>
        <v>0.1432938689</v>
      </c>
      <c r="F30" s="163">
        <f>'Ratios 2023'!D38</f>
        <v>0.1636863412</v>
      </c>
      <c r="G30" s="181">
        <f>average(D30:F30)</f>
        <v>0.1517532983</v>
      </c>
      <c r="H30" s="150" t="s">
        <v>212</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213</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214</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244</v>
      </c>
      <c r="E34" s="45" t="s">
        <v>245</v>
      </c>
      <c r="F34" s="45" t="s">
        <v>246</v>
      </c>
      <c r="G34" s="59" t="s">
        <v>247</v>
      </c>
      <c r="H34" s="59"/>
      <c r="I34" s="43"/>
      <c r="J34" s="43"/>
      <c r="K34" s="43"/>
      <c r="L34" s="43"/>
      <c r="M34" s="43"/>
      <c r="N34" s="43"/>
      <c r="O34" s="43"/>
      <c r="P34" s="43"/>
      <c r="Q34" s="43"/>
      <c r="R34" s="43"/>
      <c r="S34" s="43"/>
      <c r="T34" s="43"/>
      <c r="U34" s="43"/>
      <c r="V34" s="43"/>
      <c r="W34" s="43"/>
      <c r="X34" s="43"/>
      <c r="Y34" s="43"/>
    </row>
    <row r="35">
      <c r="A35" s="139"/>
      <c r="B35" s="49"/>
      <c r="C35" s="148" t="s">
        <v>248</v>
      </c>
      <c r="D35" s="163">
        <f>'Ratios 2021'!E41</f>
        <v>0.8915167484</v>
      </c>
      <c r="E35" s="163">
        <f>'Ratios 2022'!E41</f>
        <v>0.8995085801</v>
      </c>
      <c r="F35" s="163">
        <f>'Ratios 2023'!E41</f>
        <v>0.8929270638</v>
      </c>
      <c r="G35" s="181">
        <f t="shared" ref="G35:G37" si="1">average(D35:F35)</f>
        <v>0.8946507974</v>
      </c>
      <c r="H35" s="181"/>
      <c r="I35" s="43"/>
      <c r="J35" s="43"/>
      <c r="K35" s="43"/>
      <c r="L35" s="43"/>
      <c r="M35" s="43"/>
      <c r="N35" s="43"/>
      <c r="O35" s="43"/>
      <c r="P35" s="43"/>
      <c r="Q35" s="43"/>
      <c r="R35" s="43"/>
      <c r="S35" s="43"/>
      <c r="T35" s="43"/>
      <c r="U35" s="43"/>
      <c r="V35" s="43"/>
      <c r="W35" s="43"/>
      <c r="X35" s="43"/>
      <c r="Y35" s="43"/>
    </row>
    <row r="36">
      <c r="A36" s="139"/>
      <c r="B36" s="52"/>
      <c r="C36" s="148" t="s">
        <v>216</v>
      </c>
      <c r="D36" s="163">
        <f>'Ratios 2021'!E42</f>
        <v>0.03034279278</v>
      </c>
      <c r="E36" s="163">
        <f>'Ratios 2022'!E42</f>
        <v>0.02979532655</v>
      </c>
      <c r="F36" s="163">
        <f>'Ratios 2023'!E42</f>
        <v>0.0315094578</v>
      </c>
      <c r="G36" s="181">
        <f t="shared" si="1"/>
        <v>0.03054919237</v>
      </c>
      <c r="H36" s="181"/>
      <c r="I36" s="43"/>
      <c r="J36" s="43"/>
      <c r="K36" s="43"/>
      <c r="L36" s="43"/>
      <c r="M36" s="43"/>
      <c r="N36" s="43"/>
      <c r="O36" s="43"/>
      <c r="P36" s="43"/>
      <c r="Q36" s="43"/>
      <c r="R36" s="43"/>
      <c r="S36" s="43"/>
      <c r="T36" s="43"/>
      <c r="U36" s="43"/>
      <c r="V36" s="43"/>
      <c r="W36" s="43"/>
      <c r="X36" s="43"/>
      <c r="Y36" s="43"/>
    </row>
    <row r="37">
      <c r="A37" s="139"/>
      <c r="B37" s="182"/>
      <c r="C37" s="148" t="s">
        <v>217</v>
      </c>
      <c r="D37" s="163">
        <f>'Ratios 2021'!E43</f>
        <v>0.07814045883</v>
      </c>
      <c r="E37" s="163">
        <f>'Ratios 2022'!E43</f>
        <v>0.07069609339</v>
      </c>
      <c r="F37" s="163">
        <f>'Ratios 2023'!E43</f>
        <v>0.07556347835</v>
      </c>
      <c r="G37" s="181">
        <f t="shared" si="1"/>
        <v>0.07480001019</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218</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219</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244</v>
      </c>
      <c r="E41" s="45" t="s">
        <v>245</v>
      </c>
      <c r="F41" s="45" t="s">
        <v>246</v>
      </c>
      <c r="G41" s="59" t="s">
        <v>247</v>
      </c>
      <c r="H41" s="59"/>
      <c r="I41" s="43"/>
      <c r="J41" s="43"/>
      <c r="K41" s="43"/>
      <c r="L41" s="43"/>
      <c r="M41" s="43"/>
      <c r="N41" s="43"/>
      <c r="O41" s="43"/>
      <c r="P41" s="43"/>
      <c r="Q41" s="43"/>
      <c r="R41" s="43"/>
      <c r="S41" s="43"/>
      <c r="T41" s="43"/>
      <c r="U41" s="43"/>
      <c r="V41" s="43"/>
      <c r="W41" s="43"/>
      <c r="X41" s="43"/>
      <c r="Y41" s="43"/>
    </row>
    <row r="42">
      <c r="A42" s="139"/>
      <c r="B42" s="49"/>
      <c r="C42" s="148" t="s">
        <v>222</v>
      </c>
      <c r="D42" s="166">
        <f>'Ratios 2021'!D49</f>
        <v>11.71922154</v>
      </c>
      <c r="E42" s="166">
        <f>'Ratios 2022'!D49</f>
        <v>13.78838093</v>
      </c>
      <c r="F42" s="166">
        <f>'Ratios 2023'!D49</f>
        <v>15.020653</v>
      </c>
      <c r="G42" s="183">
        <f>average(D42:F42)</f>
        <v>13.50941849</v>
      </c>
      <c r="H42" s="150" t="s">
        <v>223</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224</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225</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244</v>
      </c>
      <c r="E46" s="45" t="s">
        <v>245</v>
      </c>
      <c r="F46" s="45" t="s">
        <v>246</v>
      </c>
      <c r="G46" s="59" t="s">
        <v>247</v>
      </c>
      <c r="H46" s="59"/>
      <c r="I46" s="43"/>
      <c r="J46" s="43"/>
      <c r="K46" s="43"/>
      <c r="L46" s="43"/>
      <c r="M46" s="43"/>
      <c r="N46" s="43"/>
      <c r="O46" s="43"/>
      <c r="P46" s="43"/>
      <c r="Q46" s="43"/>
      <c r="R46" s="43"/>
      <c r="S46" s="43"/>
      <c r="T46" s="43"/>
      <c r="U46" s="43"/>
      <c r="V46" s="43"/>
      <c r="W46" s="43"/>
      <c r="X46" s="43"/>
      <c r="Y46" s="43"/>
    </row>
    <row r="47">
      <c r="A47" s="139"/>
      <c r="B47" s="49"/>
      <c r="C47" s="148" t="s">
        <v>228</v>
      </c>
      <c r="D47" s="149">
        <f>'Ratios 2021'!D54</f>
        <v>6.438522066</v>
      </c>
      <c r="E47" s="149">
        <f>'Ratios 2022'!D54</f>
        <v>5.419310277</v>
      </c>
      <c r="F47" s="149">
        <f>'Ratios 2023'!D54</f>
        <v>2.516916226</v>
      </c>
      <c r="G47" s="177">
        <f>average(D47:F47)</f>
        <v>4.791582856</v>
      </c>
      <c r="H47" s="150" t="s">
        <v>229</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230</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231</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244</v>
      </c>
      <c r="E51" s="45" t="s">
        <v>245</v>
      </c>
      <c r="F51" s="45" t="s">
        <v>246</v>
      </c>
      <c r="G51" s="59" t="s">
        <v>247</v>
      </c>
      <c r="H51" s="59"/>
      <c r="I51" s="43"/>
      <c r="J51" s="43"/>
      <c r="K51" s="43"/>
      <c r="L51" s="43"/>
      <c r="M51" s="43"/>
      <c r="N51" s="43"/>
      <c r="O51" s="43"/>
      <c r="P51" s="43"/>
      <c r="Q51" s="43"/>
      <c r="R51" s="43"/>
      <c r="S51" s="43"/>
      <c r="T51" s="43"/>
      <c r="U51" s="43"/>
      <c r="V51" s="43"/>
      <c r="W51" s="43"/>
      <c r="X51" s="43"/>
      <c r="Y51" s="43"/>
    </row>
    <row r="52">
      <c r="A52" s="139"/>
      <c r="B52" s="49"/>
      <c r="C52" s="148" t="s">
        <v>234</v>
      </c>
      <c r="D52" s="184">
        <f>'Ratios 2021'!D59</f>
        <v>0.1392969191</v>
      </c>
      <c r="E52" s="184">
        <f>'Ratios 2022'!D59</f>
        <v>0.1121880142</v>
      </c>
      <c r="F52" s="184">
        <f>'Ratios 2023'!D59</f>
        <v>0.04952918561</v>
      </c>
      <c r="G52" s="185">
        <f>average(D52:F52)</f>
        <v>0.1003380397</v>
      </c>
      <c r="H52" s="150" t="s">
        <v>235</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FAMILYAID</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FAMILYAID</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127242.0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9852933.0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3946233.0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13926408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335654.0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335654</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179867.0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239282.0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44019.0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195263</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14637192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FAMILYAID</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5909943</v>
      </c>
      <c r="D4" s="99">
        <v>5909943.0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561627</v>
      </c>
      <c r="D7" s="99">
        <v>346474.0</v>
      </c>
      <c r="E7" s="99">
        <v>134696.0</v>
      </c>
      <c r="F7" s="99">
        <v>80457.0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5076293</v>
      </c>
      <c r="D9" s="99">
        <v>4298177.0</v>
      </c>
      <c r="E9" s="99">
        <v>65641.0</v>
      </c>
      <c r="F9" s="99">
        <v>712475.0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94357</v>
      </c>
      <c r="D10" s="99">
        <v>82608.0</v>
      </c>
      <c r="E10" s="99">
        <v>4582.0</v>
      </c>
      <c r="F10" s="99">
        <v>7167.0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741632</v>
      </c>
      <c r="D11" s="99">
        <v>616172.0</v>
      </c>
      <c r="E11" s="99">
        <v>57863.0</v>
      </c>
      <c r="F11" s="99">
        <v>67597.0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471028</v>
      </c>
      <c r="D12" s="99">
        <v>387003.0</v>
      </c>
      <c r="E12" s="99">
        <v>17262.0</v>
      </c>
      <c r="F12" s="99">
        <v>66763.0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21934</v>
      </c>
      <c r="D15" s="99">
        <v>0.0</v>
      </c>
      <c r="E15" s="99">
        <v>21934.0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34000</v>
      </c>
      <c r="D16" s="99">
        <v>0.0</v>
      </c>
      <c r="E16" s="99">
        <v>34000.0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264</v>
      </c>
      <c r="D17" s="99">
        <v>0.0</v>
      </c>
      <c r="E17" s="99">
        <v>264.0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30957</v>
      </c>
      <c r="D19" s="99">
        <v>0.0</v>
      </c>
      <c r="E19" s="99">
        <v>30957.0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578308</v>
      </c>
      <c r="D20" s="99">
        <v>430815.0</v>
      </c>
      <c r="E20" s="99">
        <v>44054.0</v>
      </c>
      <c r="F20" s="99">
        <v>103439.0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16818</v>
      </c>
      <c r="D21" s="99">
        <v>0.0</v>
      </c>
      <c r="E21" s="99">
        <v>0.0</v>
      </c>
      <c r="F21" s="99">
        <v>16818.0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165480</v>
      </c>
      <c r="D22" s="99">
        <v>108122.0</v>
      </c>
      <c r="E22" s="99">
        <v>17560.0</v>
      </c>
      <c r="F22" s="99">
        <v>39798.0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680930</v>
      </c>
      <c r="D25" s="99">
        <v>644853.0</v>
      </c>
      <c r="E25" s="99">
        <v>9417.0</v>
      </c>
      <c r="F25" s="99">
        <v>26660.0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166678</v>
      </c>
      <c r="D26" s="99">
        <v>165821.0</v>
      </c>
      <c r="E26" s="99">
        <v>687.0</v>
      </c>
      <c r="F26" s="99">
        <v>170.0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34320</v>
      </c>
      <c r="D29" s="99">
        <v>34320.0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142755</v>
      </c>
      <c r="D31" s="99">
        <v>135162.0</v>
      </c>
      <c r="E31" s="99">
        <v>1403.0</v>
      </c>
      <c r="F31" s="99">
        <v>6190.0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102" t="s">
        <v>134</v>
      </c>
      <c r="C34" s="98">
        <f t="shared" si="1"/>
        <v>258160</v>
      </c>
      <c r="D34" s="99">
        <v>229371.0</v>
      </c>
      <c r="E34" s="99">
        <v>5338.0</v>
      </c>
      <c r="F34" s="99">
        <v>23451.0</v>
      </c>
      <c r="G34" s="43"/>
      <c r="H34" s="43"/>
      <c r="I34" s="43"/>
      <c r="J34" s="43"/>
      <c r="K34" s="43"/>
      <c r="L34" s="43"/>
      <c r="M34" s="43"/>
      <c r="N34" s="43"/>
      <c r="O34" s="43"/>
      <c r="P34" s="43"/>
      <c r="Q34" s="43"/>
      <c r="R34" s="43"/>
      <c r="S34" s="43"/>
      <c r="T34" s="43"/>
      <c r="U34" s="43"/>
      <c r="V34" s="43"/>
      <c r="W34" s="43"/>
      <c r="X34" s="43"/>
      <c r="Y34" s="43"/>
      <c r="Z34" s="43"/>
    </row>
    <row r="35">
      <c r="A35" s="45" t="s">
        <v>48</v>
      </c>
      <c r="B35" s="103" t="s">
        <v>135</v>
      </c>
      <c r="C35" s="98">
        <f t="shared" si="1"/>
        <v>222246</v>
      </c>
      <c r="D35" s="99">
        <v>169105.0</v>
      </c>
      <c r="E35" s="99">
        <v>15787.0</v>
      </c>
      <c r="F35" s="99">
        <v>37354.0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15207730</v>
      </c>
      <c r="D40" s="104">
        <f t="shared" si="2"/>
        <v>13557946</v>
      </c>
      <c r="E40" s="104">
        <f t="shared" si="2"/>
        <v>461445</v>
      </c>
      <c r="F40" s="104">
        <f t="shared" si="2"/>
        <v>1188339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FAMILYAID</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1158278.0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591160.0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1722433.0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82631.0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2854433.0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888752.0</v>
      </c>
      <c r="E12" s="109">
        <f>D11-D12</f>
        <v>1965681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5645929.0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11166112</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552068.0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1555405.0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2107473</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4309043.0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4749596.0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9058639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11166112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FAMILYAID</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2021'!C40</f>
        <v>15207730</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2021'!C31</f>
        <v>142755</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15064975</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1255414.583</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2021'!E2+'Balance Sheet 2021'!E3</f>
        <v>1749438</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1.393514161</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2021'!E30</f>
        <v>4309043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2021'!C40</f>
        <v>15207730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1267310.833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3.400146899</v>
      </c>
      <c r="E14" s="150" t="s">
        <v>186</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2021'!E13:E15)</f>
        <v>5645929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2021'!C40</f>
        <v>15207730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1267310.833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4.455046743</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5.848560904</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2021'!E2:E7,'Revenues 2021'!F10:F15)</f>
        <v>9852933</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2021'!F44</f>
        <v>14637192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0.6731436603</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2021'!C7:C9)</f>
        <v>5637920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2021'!C10:C12)</f>
        <v>1307017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6944937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2021'!C40</f>
        <v>15207730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0.4566715085</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2021'!C10:C11)</f>
        <v>835989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2021'!C7:C9)</f>
        <v>5637920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D36/D37</f>
        <v>0.1482796847</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215</v>
      </c>
      <c r="D41" s="75">
        <f>'Expenses 2021'!D40</f>
        <v>13557946</v>
      </c>
      <c r="E41" s="165">
        <f t="shared" ref="E41:E44" si="1">D41/$D$44</f>
        <v>0.8915167484</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2021'!E40</f>
        <v>461445</v>
      </c>
      <c r="E42" s="165">
        <f t="shared" si="1"/>
        <v>0.03034279278</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2021'!F40</f>
        <v>1188339</v>
      </c>
      <c r="E43" s="165">
        <f t="shared" si="1"/>
        <v>0.07814045883</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15207730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2021'!F9</f>
        <v>13926408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2021'!F40</f>
        <v>1188339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f>if(D48=0, "$0",D47/D48)</f>
        <v>11.71922154</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2021'!E2:E10)</f>
        <v>3554502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2021'!E19:E22)</f>
        <v>552068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D52/D53</f>
        <v>6.438522066</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2021'!E25:E26)</f>
        <v>1555405</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2021'!E18</f>
        <v>11166112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0.1392969191</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FAMILYAID</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88870.0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336073.0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1.3610962E7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3980614.0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18016519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307095.0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307095</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91782.0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236</v>
      </c>
      <c r="D26" s="50">
        <v>1686185.0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1673042.0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13143</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13143</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15360.0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95100.0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-79740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237</v>
      </c>
      <c r="D39" s="74"/>
      <c r="E39" s="48">
        <v>150.0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150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18348949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FAMILYAID</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634152</v>
      </c>
      <c r="D7" s="99">
        <v>389017.0</v>
      </c>
      <c r="E7" s="99">
        <v>153660.0</v>
      </c>
      <c r="F7" s="99">
        <v>91475.0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6430100</v>
      </c>
      <c r="D9" s="99">
        <v>5705124.0</v>
      </c>
      <c r="E9" s="99">
        <v>36602.0</v>
      </c>
      <c r="F9" s="99">
        <v>688374.0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134137</v>
      </c>
      <c r="D10" s="99">
        <v>120617.0</v>
      </c>
      <c r="E10" s="99">
        <v>4901.0</v>
      </c>
      <c r="F10" s="99">
        <v>8619.0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878127</v>
      </c>
      <c r="D11" s="99">
        <v>757565.0</v>
      </c>
      <c r="E11" s="99">
        <v>52577.0</v>
      </c>
      <c r="F11" s="99">
        <v>67985.0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628140</v>
      </c>
      <c r="D12" s="99">
        <v>531005.0</v>
      </c>
      <c r="E12" s="99">
        <v>29657.0</v>
      </c>
      <c r="F12" s="99">
        <v>67478.0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7975</v>
      </c>
      <c r="D15" s="99">
        <v>0.0</v>
      </c>
      <c r="E15" s="99">
        <v>7975.0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56600</v>
      </c>
      <c r="D16" s="99">
        <v>0.0</v>
      </c>
      <c r="E16" s="99">
        <v>56600.0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489</v>
      </c>
      <c r="D17" s="99">
        <v>0.0</v>
      </c>
      <c r="E17" s="99">
        <v>489.0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20175</v>
      </c>
      <c r="D19" s="99">
        <v>0.0</v>
      </c>
      <c r="E19" s="99">
        <v>20175.0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1538698</v>
      </c>
      <c r="D20" s="99">
        <v>1216388.0</v>
      </c>
      <c r="E20" s="99">
        <v>119821.0</v>
      </c>
      <c r="F20" s="99">
        <v>202489.0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53987</v>
      </c>
      <c r="D21" s="99">
        <v>0.0</v>
      </c>
      <c r="E21" s="99">
        <v>0.0</v>
      </c>
      <c r="F21" s="99">
        <v>53987.0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137167</v>
      </c>
      <c r="D22" s="99">
        <v>112429.0</v>
      </c>
      <c r="E22" s="99">
        <v>7719.0</v>
      </c>
      <c r="F22" s="99">
        <v>17019.0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740575</v>
      </c>
      <c r="D25" s="99">
        <v>698252.0</v>
      </c>
      <c r="E25" s="99">
        <v>11720.0</v>
      </c>
      <c r="F25" s="99">
        <v>30603.0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81227</v>
      </c>
      <c r="D26" s="99">
        <v>78452.0</v>
      </c>
      <c r="E26" s="99">
        <v>1968.0</v>
      </c>
      <c r="F26" s="99">
        <v>807.0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32939</v>
      </c>
      <c r="D29" s="99">
        <v>32939.0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136866</v>
      </c>
      <c r="D31" s="99">
        <v>129800.0</v>
      </c>
      <c r="E31" s="99">
        <v>1306.0</v>
      </c>
      <c r="F31" s="99">
        <v>5760.0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238</v>
      </c>
      <c r="C34" s="98">
        <f t="shared" si="1"/>
        <v>6406471</v>
      </c>
      <c r="D34" s="99">
        <v>6406471.0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134</v>
      </c>
      <c r="C35" s="98">
        <f t="shared" si="1"/>
        <v>308818</v>
      </c>
      <c r="D35" s="99">
        <v>262173.0</v>
      </c>
      <c r="E35" s="99">
        <v>17883.0</v>
      </c>
      <c r="F35" s="99">
        <v>28762.0</v>
      </c>
      <c r="G35" s="43"/>
      <c r="H35" s="43"/>
      <c r="I35" s="43"/>
      <c r="J35" s="43"/>
      <c r="K35" s="43"/>
      <c r="L35" s="43"/>
      <c r="M35" s="43"/>
      <c r="N35" s="43"/>
      <c r="O35" s="43"/>
      <c r="P35" s="43"/>
      <c r="Q35" s="43"/>
      <c r="R35" s="43"/>
      <c r="S35" s="43"/>
      <c r="T35" s="43"/>
      <c r="U35" s="43"/>
      <c r="V35" s="43"/>
      <c r="W35" s="43"/>
      <c r="X35" s="43"/>
      <c r="Y35" s="43"/>
      <c r="Z35" s="43"/>
    </row>
    <row r="36">
      <c r="A36" s="45" t="s">
        <v>50</v>
      </c>
      <c r="B36" s="60" t="s">
        <v>135</v>
      </c>
      <c r="C36" s="98">
        <f t="shared" si="1"/>
        <v>255920</v>
      </c>
      <c r="D36" s="99">
        <v>184992.0</v>
      </c>
      <c r="E36" s="99">
        <v>27641.0</v>
      </c>
      <c r="F36" s="99">
        <v>43287.0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18482563</v>
      </c>
      <c r="D40" s="104">
        <f t="shared" si="2"/>
        <v>16625224</v>
      </c>
      <c r="E40" s="104">
        <f t="shared" si="2"/>
        <v>550694</v>
      </c>
      <c r="F40" s="104">
        <f t="shared" si="2"/>
        <v>1306645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FAMILYAID</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996509.0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524969.0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2781844.0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184566.0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2959148.0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1025618.0</v>
      </c>
      <c r="E12" s="109">
        <f>D11-D12</f>
        <v>1933530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5122220.0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1979295.0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13522933</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828129.0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1517111.0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2009548.0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4354788</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4944505.0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4223640.0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9168145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13522933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