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<sst xmlns="http://schemas.openxmlformats.org/spreadsheetml/2006/main" count="870" uniqueCount="256">
  <si>
    <t>PROGRESSNOW</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</si>
  <si>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</si>
  <si>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</si>
  <si>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</si>
  <si>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</si>
  <si>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</si>
  <si>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</si>
  <si>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</si>
  <si>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</si>
  <si>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</si>
  <si>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</si>
  <si>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</si>
  <si>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</si>
  <si>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</si>
  <si>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</si>
  <si>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</si>
  <si>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</si>
  <si>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</si>
  <si>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</si>
  <si>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</si>
  <si>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</si>
  <si>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</si>
  <si>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</si>
  <si>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</si>
  <si>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</si>
  <si>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</si>
  <si>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</si>
  <si>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</si>
  <si>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</si>
  <si>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</si>
  <si>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</si>
  <si>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</si>
  <si>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</si>
  <si>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</si>
  <si>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</si>
  <si>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</si>
  <si>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</si>
  <si>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</si>
  <si>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</si>
  <si>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</si>
  <si>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</si>
  <si>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</si>
  <si>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</si>
  <si>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</si>
  <si>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</si>
  <si>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</si>
  <si>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</si>
  <si>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</si>
  <si>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</si>
  <si>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</si>
  <si>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</si>
  <si>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</si>
  <si>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</si>
  <si>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</si>
  <si>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</si>
  <si>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</si>
  <si>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</si>
  <si>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</si>
  <si>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</si>
  <si>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</si>
  <si>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</si>
  <si>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</si>
  <si>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</si>
  <si>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</si>
  <si>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PROGRAM SERVICE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</si>
  <si>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</si>
  <si>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</si>
  <si>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</si>
  <si>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</si>
  <si>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</si>
  <si>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</si>
  <si>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</si>
  <si>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</si>
  <si>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</si>
  <si>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</si>
  <si>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</si>
  <si>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</si>
  <si>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</si>
  <si>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</si>
  <si>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</si>
  <si>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</si>
  <si>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</si>
  <si>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</si>
  <si>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</si>
  <si>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</si>
  <si>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</si>
  <si>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</si>
  <si>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</si>
  <si>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</si>
  <si>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</si>
  <si>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</si>
  <si>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</si>
  <si>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</si>
  <si>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</si>
  <si>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</si>
  <si>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</si>
  <si>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</si>
  <si>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</si>
  <si>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</si>
  <si>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</si>
  <si>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</si>
  <si>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</si>
  <si>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</si>
  <si>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</si>
  <si>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</si>
  <si>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</si>
  <si>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</si>
  <si>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</si>
  <si>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</si>
  <si>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</si>
  <si>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</si>
  <si>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</si>
  <si>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</si>
  <si>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</si>
  <si>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</si>
  <si>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</si>
  <si>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</si>
  <si>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</si>
  <si>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</si>
  <si>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</si>
  <si>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</si>
  <si>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</si>
  <si>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</si>
  <si>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</si>
  <si>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</si>
  <si>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</si>
  <si>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</si>
  <si>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</si>
  <si>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</si>
  <si>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</si>
  <si>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</si>
  <si>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</si>
  <si>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</si>
  <si>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</si>
  <si>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AND FEES</t>
  </si>
  <si>
    <t>OTHER EXPENSE</t>
  </si>
  <si>
    <t>BANK AND SERVICE CHARGES</t>
  </si>
  <si>
    <t>PROFESSIONAL DEVELOPMENT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</si>
  <si>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</si>
  <si>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</si>
  <si>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</si>
  <si>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</si>
  <si>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</si>
  <si>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</si>
  <si>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</si>
  <si>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</si>
  <si>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</si>
  <si>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</si>
  <si>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</si>
  <si>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</si>
  <si>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</si>
  <si>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</si>
  <si>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</si>
  <si>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</si>
  <si>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</si>
  <si>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</si>
  <si>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</si>
  <si>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</si>
  <si>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</si>
  <si>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</si>
  <si>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</si>
  <si>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</si>
  <si>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</si>
  <si>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</si>
  <si>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</si>
  <si>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</si>
  <si>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</si>
  <si>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</si>
  <si>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</si>
  <si>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</si>
  <si>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</si>
  <si>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</si>
  <si>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</si>
  <si>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</si>
  <si>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</si>
  <si>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</si>
  <si>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</si>
  <si>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</si>
  <si>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</si>
  <si>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</si>
  <si>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</si>
  <si>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</si>
  <si>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</si>
  <si>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</si>
  <si>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</si>
  <si>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</si>
  <si>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</si>
  <si>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</si>
  <si>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</si>
  <si>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</si>
  <si>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</si>
  <si>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</si>
  <si>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</si>
  <si>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</si>
  <si>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</si>
  <si>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</si>
  <si>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</si>
  <si>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</si>
  <si>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</si>
  <si>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</si>
  <si>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</si>
  <si>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</si>
  <si>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</si>
  <si>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</si>
  <si>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</si>
  <si>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</si>
  <si>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</si>
  <si>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</si>
  <si>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</si>
  <si>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</si>
  <si>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</si>
  <si>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</si>
  <si>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</si>
  <si>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</si>
  <si>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</si>
  <si>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</si>
  <si>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</si>
  <si>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</si>
  <si>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</si>
  <si>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</si>
  <si>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</si>
  <si>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</si>
  <si>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</si>
  <si>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</si>
  <si>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</si>
  <si>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</si>
  <si>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</si>
  <si>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</si>
  <si>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</si>
  <si>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</si>
  <si>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</si>
  <si>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</si>
  <si>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</si>
  <si>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</si>
  <si>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</si>
  <si>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</si>
  <si>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</si>
  <si>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</si>
  <si>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CONFERENCE INCOME</t>
  </si>
  <si>
    <t>AFFILIATE DUES &amp; CONTR</t>
  </si>
  <si>
    <r>
      <rPr>
        <rFont val="Roboto"/>
        <color rgb="FF000000"/>
        <sz val="10.0"/>
      </rPr>
      <t xml:space="preserve">Gross amount from sales of </t>
    </r>
    <r>
      <rPr>
        <rFont val="Roboto"/>
        <color rgb="FF000000"/>
        <sz val="10.0"/>
      </rPr>
      <t>assets other than inventory</t>
    </r>
  </si>
  <si>
    <t>MISCELLANEOUS INCOME</t>
  </si>
  <si>
    <t>LICENCES, DUES AND FEES</t>
  </si>
  <si>
    <t>MISCELLANEOUS</t>
  </si>
  <si>
    <t>PROFESSIONAL DEVELOPMEN</t>
  </si>
  <si>
    <r>
      <rPr>
        <rFont val="Roboto"/>
        <b/>
        <color rgb="FF000000"/>
        <sz val="10.0"/>
      </rPr>
      <t xml:space="preserve">Program Expenses </t>
    </r>
    <r>
      <rPr>
        <rFont val="Roboto"/>
        <b/>
        <i/>
        <color rgb="FF000000"/>
        <sz val="10.0"/>
      </rPr>
      <t xml:space="preserve">(Program Efficiency Ratio) </t>
    </r>
  </si>
  <si>
    <t>AFFILIATE DUES &amp; CONTRIBUTIONS</t>
  </si>
  <si>
    <r>
      <rPr>
        <rFont val="Roboto"/>
        <color rgb="FF000000"/>
        <sz val="10.0"/>
      </rPr>
      <t xml:space="preserve">Gross amount from sales of </t>
    </r>
    <r>
      <rPr>
        <rFont val="Roboto"/>
        <color rgb="FF000000"/>
        <sz val="10.0"/>
      </rPr>
      <t>assets other than inventory</t>
    </r>
  </si>
  <si>
    <t>PAYROLL FEES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</si>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</sst>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PROGRESSNOW</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8551914</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8551914</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712659.5</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1290619</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1.81098968</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1847377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8551914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712659.5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2.592229529</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8551914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712659.5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1.81098968</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8662140</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9056584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0.9564467132</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983478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184435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1167913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8551914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0.1365674398</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112940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983478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0.1148373426</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245</v>
      </c>
      <c r="D41" s="75">
        <f>'Expenses 2023'!D40</f>
        <v>7103538</v>
      </c>
      <c r="E41" s="164">
        <f t="shared" ref="E41:E44" si="1">D41/$D$44</f>
        <v>0.8306372117</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1309617</v>
      </c>
      <c r="E42" s="164">
        <f t="shared" si="1"/>
        <v>0.1531372977</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138759</v>
      </c>
      <c r="E43" s="164">
        <f t="shared" si="1"/>
        <v>0.01622549057</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8551914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8662140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138759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62.4257886</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2010115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169701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11.84503922</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2017078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PROGRESSNOW</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1.1848118E7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400000.0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11848118</v>
      </c>
      <c r="G9" s="58"/>
      <c r="H9" s="58"/>
      <c r="I9" s="58"/>
      <c r="J9" s="58"/>
      <c r="K9" s="58"/>
      <c r="L9" s="58"/>
      <c r="M9" s="58"/>
      <c r="N9" s="58"/>
      <c r="O9" s="58"/>
      <c r="P9" s="58"/>
      <c r="Q9" s="58"/>
      <c r="R9" s="58"/>
      <c r="S9" s="58"/>
      <c r="T9" s="58"/>
      <c r="U9" s="58"/>
      <c r="V9" s="58"/>
      <c r="W9" s="58"/>
      <c r="X9" s="58"/>
      <c r="Y9" s="58"/>
      <c r="Z9" s="58"/>
    </row>
    <row r="10">
      <c r="A10" s="44" t="s">
        <v>62</v>
      </c>
      <c r="B10" s="59" t="s">
        <v>63</v>
      </c>
      <c r="C10" s="60" t="s">
        <v>246</v>
      </c>
      <c r="D10" s="15"/>
      <c r="E10" s="15"/>
      <c r="F10" s="48">
        <v>112603.0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238</v>
      </c>
      <c r="D11" s="61"/>
      <c r="E11" s="61"/>
      <c r="F11" s="62">
        <v>108500.0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221103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12069221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PROGRESSNOW</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7672510</v>
      </c>
      <c r="D3" s="99">
        <v>7672510.0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180533</v>
      </c>
      <c r="D7" s="99">
        <v>144426.0</v>
      </c>
      <c r="E7" s="99">
        <v>36107.0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1236644</v>
      </c>
      <c r="D9" s="99">
        <v>989315.0</v>
      </c>
      <c r="E9" s="99">
        <v>247329.0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17895</v>
      </c>
      <c r="D10" s="99">
        <v>14316.0</v>
      </c>
      <c r="E10" s="99">
        <v>3579.0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95084</v>
      </c>
      <c r="D11" s="99">
        <v>76067.0</v>
      </c>
      <c r="E11" s="99">
        <v>19017.0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110025</v>
      </c>
      <c r="D12" s="99">
        <v>88020.0</v>
      </c>
      <c r="E12" s="99">
        <v>22005.0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20060</v>
      </c>
      <c r="D15" s="99">
        <v>16048.0</v>
      </c>
      <c r="E15" s="99">
        <v>4012.0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12460</v>
      </c>
      <c r="D16" s="99">
        <v>9968.0</v>
      </c>
      <c r="E16" s="99">
        <v>2492.0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558517</v>
      </c>
      <c r="D20" s="99">
        <v>446814.0</v>
      </c>
      <c r="E20" s="99">
        <v>111703.0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685</v>
      </c>
      <c r="D21" s="99">
        <v>514.0</v>
      </c>
      <c r="E21" s="99">
        <v>171.0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48022</v>
      </c>
      <c r="D22" s="99">
        <v>38419.0</v>
      </c>
      <c r="E22" s="99">
        <v>9603.0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1564116</v>
      </c>
      <c r="D23" s="99">
        <v>1251293.0</v>
      </c>
      <c r="E23" s="99">
        <v>312823.0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1638</v>
      </c>
      <c r="D25" s="99">
        <v>1310.0</v>
      </c>
      <c r="E25" s="99">
        <v>328.0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107214</v>
      </c>
      <c r="D26" s="99">
        <v>85771.0</v>
      </c>
      <c r="E26" s="99">
        <v>21443.0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188939</v>
      </c>
      <c r="D28" s="99">
        <v>151151.0</v>
      </c>
      <c r="E28" s="99">
        <v>37788.0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2364</v>
      </c>
      <c r="D32" s="99">
        <v>1891.0</v>
      </c>
      <c r="E32" s="99">
        <v>473.0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248</v>
      </c>
      <c r="C34" s="98">
        <f t="shared" si="1"/>
        <v>31349</v>
      </c>
      <c r="D34" s="99">
        <v>25079.0</v>
      </c>
      <c r="E34" s="99">
        <v>6270.0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242</v>
      </c>
      <c r="C35" s="98">
        <f t="shared" si="1"/>
        <v>3426</v>
      </c>
      <c r="D35" s="99">
        <v>2741.0</v>
      </c>
      <c r="E35" s="99">
        <v>685.0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244</v>
      </c>
      <c r="C36" s="98">
        <f t="shared" si="1"/>
        <v>1425</v>
      </c>
      <c r="D36" s="99">
        <v>1140.0</v>
      </c>
      <c r="E36" s="99">
        <v>285.0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11852906</v>
      </c>
      <c r="D40" s="103">
        <f t="shared" si="2"/>
        <v>11016793</v>
      </c>
      <c r="E40" s="103">
        <f t="shared" si="2"/>
        <v>836113</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PROGRESSNOW</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1638964.0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2263184.0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27520.0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20557.0</v>
      </c>
      <c r="E12" s="108">
        <f>D11-D12</f>
        <v>6963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3909111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1116332.0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724261.0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1840593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2068518.0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2068518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3909111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PROGRESSNOW</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11852906</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11852906</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987742.1667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1638964</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1.659303465</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2068518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11852906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987742.1667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2.09418821</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11852906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987742.1667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1.659303465</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11848118</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12069221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0.9816804249</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1417177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223004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1640181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11852906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0.138377964</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112979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1417177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0.07972116398</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249</v>
      </c>
      <c r="D41" s="75">
        <f>'Expenses 2024'!D40</f>
        <v>11016793</v>
      </c>
      <c r="E41" s="164">
        <f t="shared" ref="E41:E44" si="1">D41/$D$44</f>
        <v>0.9294592398</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836113</v>
      </c>
      <c r="E42" s="164">
        <f t="shared" si="1"/>
        <v>0.07054076022</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11852906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11848118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t="str">
        <f>if(D48=0, "$0",D47/D48)</f>
        <v>$0</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3902148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1116332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3.495508505</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3909111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PROGRESSNOW</v>
      </c>
      <c r="B1" s="2" t="s">
        <v>250</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251</v>
      </c>
      <c r="E4" s="45" t="s">
        <v>252</v>
      </c>
      <c r="F4" s="45" t="s">
        <v>253</v>
      </c>
      <c r="G4" s="59" t="s">
        <v>254</v>
      </c>
      <c r="H4" s="59"/>
      <c r="I4" s="43"/>
      <c r="J4" s="43"/>
      <c r="K4" s="43"/>
      <c r="L4" s="43"/>
      <c r="M4" s="43"/>
      <c r="N4" s="43"/>
      <c r="O4" s="43"/>
      <c r="P4" s="43"/>
      <c r="Q4" s="43"/>
      <c r="R4" s="43"/>
      <c r="S4" s="43"/>
      <c r="T4" s="43"/>
      <c r="U4" s="43"/>
      <c r="V4" s="43"/>
      <c r="W4" s="43"/>
      <c r="X4" s="43"/>
      <c r="Y4" s="43"/>
    </row>
    <row r="5">
      <c r="A5" s="138"/>
      <c r="B5" s="49"/>
      <c r="C5" s="147" t="s">
        <v>181</v>
      </c>
      <c r="D5" s="176">
        <f>'Ratios 2022'!D8</f>
        <v>6.053771765</v>
      </c>
      <c r="E5" s="176">
        <f>'Ratios 2023'!D8</f>
        <v>1.81098968</v>
      </c>
      <c r="F5" s="176">
        <f>'Ratios 2024'!D8</f>
        <v>1.659303465</v>
      </c>
      <c r="G5" s="176">
        <f>average(D5:F5)</f>
        <v>3.174688304</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251</v>
      </c>
      <c r="E9" s="45" t="s">
        <v>252</v>
      </c>
      <c r="F9" s="45" t="s">
        <v>253</v>
      </c>
      <c r="G9" s="59" t="s">
        <v>254</v>
      </c>
      <c r="H9" s="59"/>
      <c r="I9" s="43"/>
      <c r="J9" s="43"/>
      <c r="K9" s="43"/>
      <c r="L9" s="43"/>
      <c r="M9" s="43"/>
      <c r="N9" s="43"/>
      <c r="O9" s="43"/>
      <c r="P9" s="43"/>
      <c r="Q9" s="43"/>
      <c r="R9" s="43"/>
      <c r="S9" s="43"/>
      <c r="T9" s="43"/>
      <c r="U9" s="43"/>
      <c r="V9" s="43"/>
      <c r="W9" s="43"/>
      <c r="X9" s="43"/>
      <c r="Y9" s="43"/>
    </row>
    <row r="10">
      <c r="A10" s="138"/>
      <c r="B10" s="49"/>
      <c r="C10" s="147" t="s">
        <v>189</v>
      </c>
      <c r="D10" s="148">
        <f>'Ratios 2022'!D14</f>
        <v>4.692506902</v>
      </c>
      <c r="E10" s="148">
        <f>'Ratios 2023'!D14</f>
        <v>2.592229529</v>
      </c>
      <c r="F10" s="148">
        <f>'Ratios 2024'!D14</f>
        <v>2.09418821</v>
      </c>
      <c r="G10" s="176">
        <f>average(D10:F10)</f>
        <v>3.126308214</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251</v>
      </c>
      <c r="E14" s="45" t="s">
        <v>252</v>
      </c>
      <c r="F14" s="45" t="s">
        <v>253</v>
      </c>
      <c r="G14" s="59" t="s">
        <v>254</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0</v>
      </c>
      <c r="E15" s="179">
        <f>'Ratios 2023'!D20</f>
        <v>0</v>
      </c>
      <c r="F15" s="179">
        <f>'Ratios 2024'!D20</f>
        <v>0</v>
      </c>
      <c r="G15" s="176">
        <f>average(D15:F15)</f>
        <v>0</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251</v>
      </c>
      <c r="E19" s="45" t="s">
        <v>252</v>
      </c>
      <c r="F19" s="45" t="s">
        <v>253</v>
      </c>
      <c r="G19" s="59" t="s">
        <v>254</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0.9722786642</v>
      </c>
      <c r="E20" s="162">
        <f>'Ratios 2023'!D26</f>
        <v>0.9564467132</v>
      </c>
      <c r="F20" s="162">
        <f>'Ratios 2024'!D26</f>
        <v>0.9816804249</v>
      </c>
      <c r="G20" s="180">
        <f>average(D20:F20)</f>
        <v>0.9701352675</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251</v>
      </c>
      <c r="E24" s="45" t="s">
        <v>252</v>
      </c>
      <c r="F24" s="45" t="s">
        <v>253</v>
      </c>
      <c r="G24" s="59" t="s">
        <v>254</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0.3893643566</v>
      </c>
      <c r="E25" s="162">
        <f>'Ratios 2023'!D33</f>
        <v>0.1365674398</v>
      </c>
      <c r="F25" s="162">
        <f>'Ratios 2024'!D33</f>
        <v>0.138377964</v>
      </c>
      <c r="G25" s="180">
        <f>average(D25:F25)</f>
        <v>0.2214365868</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251</v>
      </c>
      <c r="E29" s="45" t="s">
        <v>252</v>
      </c>
      <c r="F29" s="45" t="s">
        <v>253</v>
      </c>
      <c r="G29" s="59" t="s">
        <v>254</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0.09055998028</v>
      </c>
      <c r="E30" s="162">
        <f>'Ratios 2023'!D38</f>
        <v>0.1148373426</v>
      </c>
      <c r="F30" s="162">
        <f>'Ratios 2024'!D38</f>
        <v>0.07972116398</v>
      </c>
      <c r="G30" s="180">
        <f>average(D30:F30)</f>
        <v>0.09503949561</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251</v>
      </c>
      <c r="E34" s="45" t="s">
        <v>252</v>
      </c>
      <c r="F34" s="45" t="s">
        <v>253</v>
      </c>
      <c r="G34" s="59" t="s">
        <v>254</v>
      </c>
      <c r="H34" s="59"/>
      <c r="I34" s="43"/>
      <c r="J34" s="43"/>
      <c r="K34" s="43"/>
      <c r="L34" s="43"/>
      <c r="M34" s="43"/>
      <c r="N34" s="43"/>
      <c r="O34" s="43"/>
      <c r="P34" s="43"/>
      <c r="Q34" s="43"/>
      <c r="R34" s="43"/>
      <c r="S34" s="43"/>
      <c r="T34" s="43"/>
      <c r="U34" s="43"/>
      <c r="V34" s="43"/>
      <c r="W34" s="43"/>
      <c r="X34" s="43"/>
      <c r="Y34" s="43"/>
    </row>
    <row r="35">
      <c r="A35" s="138"/>
      <c r="B35" s="49"/>
      <c r="C35" s="147" t="s">
        <v>255</v>
      </c>
      <c r="D35" s="162">
        <f>'Ratios 2022'!E41</f>
        <v>0.8019515727</v>
      </c>
      <c r="E35" s="162">
        <f>'Ratios 2023'!E41</f>
        <v>0.8306372117</v>
      </c>
      <c r="F35" s="162">
        <f>'Ratios 2024'!E41</f>
        <v>0.9294592398</v>
      </c>
      <c r="G35" s="180">
        <f t="shared" ref="G35:G37" si="1">average(D35:F35)</f>
        <v>0.8540160081</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0.1351645157</v>
      </c>
      <c r="E36" s="162">
        <f>'Ratios 2023'!E42</f>
        <v>0.1531372977</v>
      </c>
      <c r="F36" s="162">
        <f>'Ratios 2024'!E42</f>
        <v>0.07054076022</v>
      </c>
      <c r="G36" s="180">
        <f t="shared" si="1"/>
        <v>0.1196141912</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0.06288391156</v>
      </c>
      <c r="E37" s="162">
        <f>'Ratios 2023'!E43</f>
        <v>0.01622549057</v>
      </c>
      <c r="F37" s="162">
        <f>'Ratios 2024'!E43</f>
        <v>0</v>
      </c>
      <c r="G37" s="180">
        <f t="shared" si="1"/>
        <v>0.02636980071</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251</v>
      </c>
      <c r="E41" s="45" t="s">
        <v>252</v>
      </c>
      <c r="F41" s="45" t="s">
        <v>253</v>
      </c>
      <c r="G41" s="59" t="s">
        <v>254</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18.28447139</v>
      </c>
      <c r="E42" s="165">
        <f>'Ratios 2023'!D49</f>
        <v>62.4257886</v>
      </c>
      <c r="F42" s="165" t="str">
        <f>'Ratios 2024'!D49</f>
        <v>$0</v>
      </c>
      <c r="G42" s="182">
        <f>average(D42:F42)</f>
        <v>40.35512999</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251</v>
      </c>
      <c r="E46" s="45" t="s">
        <v>252</v>
      </c>
      <c r="F46" s="45" t="s">
        <v>253</v>
      </c>
      <c r="G46" s="59" t="s">
        <v>254</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6.841152976</v>
      </c>
      <c r="E47" s="148">
        <f>'Ratios 2023'!D54</f>
        <v>11.84503922</v>
      </c>
      <c r="F47" s="148">
        <f>'Ratios 2024'!D54</f>
        <v>3.495508505</v>
      </c>
      <c r="G47" s="176">
        <f>average(D47:F47)</f>
        <v>7.393900232</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251</v>
      </c>
      <c r="E51" s="45" t="s">
        <v>252</v>
      </c>
      <c r="F51" s="45" t="s">
        <v>253</v>
      </c>
      <c r="G51" s="59" t="s">
        <v>254</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v>
      </c>
      <c r="E52" s="183">
        <f>'Ratios 2023'!D59</f>
        <v>0</v>
      </c>
      <c r="F52" s="183">
        <f>'Ratios 2024'!D59</f>
        <v>0</v>
      </c>
      <c r="G52" s="184">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PROGRESSNOW</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PROGRESSNOW</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2578659.0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2578659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73750.0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73750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228.0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-228</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-228</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2652181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PROGRESSNOW</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453000</v>
      </c>
      <c r="D3" s="99">
        <v>453000.0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1000</v>
      </c>
      <c r="D4" s="99">
        <v>1000.0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134992</v>
      </c>
      <c r="D7" s="99">
        <v>107994.0</v>
      </c>
      <c r="E7" s="99">
        <v>13499.0</v>
      </c>
      <c r="F7" s="99">
        <v>13499.0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611320</v>
      </c>
      <c r="D9" s="99">
        <v>533834.0</v>
      </c>
      <c r="E9" s="99">
        <v>53669.0</v>
      </c>
      <c r="F9" s="99">
        <v>23817.0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67586</v>
      </c>
      <c r="D11" s="99">
        <v>58124.0</v>
      </c>
      <c r="E11" s="99">
        <v>6083.0</v>
      </c>
      <c r="F11" s="99">
        <v>3379.0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59331</v>
      </c>
      <c r="D12" s="99">
        <v>51025.0</v>
      </c>
      <c r="E12" s="99">
        <v>5340.0</v>
      </c>
      <c r="F12" s="99">
        <v>2966.0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43486</v>
      </c>
      <c r="D15" s="99">
        <v>0.0</v>
      </c>
      <c r="E15" s="99">
        <v>43486.0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2901</v>
      </c>
      <c r="D16" s="99">
        <v>0.0</v>
      </c>
      <c r="E16" s="99">
        <v>2901.0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174605</v>
      </c>
      <c r="D20" s="99">
        <v>165875.0</v>
      </c>
      <c r="E20" s="99">
        <v>8730.0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130224</v>
      </c>
      <c r="D21" s="99">
        <v>110690.0</v>
      </c>
      <c r="E21" s="99">
        <v>0.0</v>
      </c>
      <c r="F21" s="99">
        <v>19534.0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8120</v>
      </c>
      <c r="D22" s="99">
        <v>1365.0</v>
      </c>
      <c r="E22" s="99">
        <v>6073.0</v>
      </c>
      <c r="F22" s="99">
        <v>682.0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384985</v>
      </c>
      <c r="D23" s="99">
        <v>230991.0</v>
      </c>
      <c r="E23" s="99">
        <v>76997.0</v>
      </c>
      <c r="F23" s="99">
        <v>76997.0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45831</v>
      </c>
      <c r="D25" s="99">
        <v>22915.0</v>
      </c>
      <c r="E25" s="99">
        <v>22916.0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32431</v>
      </c>
      <c r="D26" s="99">
        <v>25945.0</v>
      </c>
      <c r="E26" s="99">
        <v>6486.0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42122</v>
      </c>
      <c r="D28" s="99">
        <v>33698.0</v>
      </c>
      <c r="E28" s="99">
        <v>8424.0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724</v>
      </c>
      <c r="D29" s="99">
        <v>0.0</v>
      </c>
      <c r="E29" s="99">
        <v>724.0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1565</v>
      </c>
      <c r="D31" s="99">
        <v>1096.0</v>
      </c>
      <c r="E31" s="99">
        <v>313.0</v>
      </c>
      <c r="F31" s="99">
        <v>156.0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1831</v>
      </c>
      <c r="D32" s="99">
        <v>0.0</v>
      </c>
      <c r="E32" s="99">
        <v>1831.0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41070</v>
      </c>
      <c r="D34" s="99">
        <v>0.0</v>
      </c>
      <c r="E34" s="99">
        <v>41070.0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2770</v>
      </c>
      <c r="D35" s="99">
        <v>0.0</v>
      </c>
      <c r="E35" s="99">
        <v>2770.0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1975</v>
      </c>
      <c r="D36" s="99">
        <v>988.0</v>
      </c>
      <c r="E36" s="99">
        <v>987.0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835</v>
      </c>
      <c r="D37" s="99">
        <v>0.0</v>
      </c>
      <c r="E37" s="99">
        <v>835.0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2242704</v>
      </c>
      <c r="D40" s="103">
        <f t="shared" si="2"/>
        <v>1798540</v>
      </c>
      <c r="E40" s="103">
        <f t="shared" si="2"/>
        <v>303134</v>
      </c>
      <c r="F40" s="103">
        <f t="shared" si="2"/>
        <v>141030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PROGRESSNOW</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1130612.0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553071.0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6912.0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3076.0</v>
      </c>
      <c r="E12" s="108">
        <f>D11-D12</f>
        <v>3836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1687519</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246111.0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246111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876992.0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564416.0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1441408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1687519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PROGRESSNOW</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2242704</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1565</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2241139</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186761.5833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1130612</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6.053771765</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876992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2242704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186892</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4.692506902</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2242704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186892</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6.053771765</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2578659</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2652181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0.9722786642</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746312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126917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873229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2242704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0.3893643566</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67586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746312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0.09055998028</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1798540</v>
      </c>
      <c r="E41" s="164">
        <f t="shared" ref="E41:E44" si="1">D41/$D$44</f>
        <v>0.8019515727</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303134</v>
      </c>
      <c r="E42" s="164">
        <f t="shared" si="1"/>
        <v>0.1351645157</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141030</v>
      </c>
      <c r="E43" s="164">
        <f t="shared" si="1"/>
        <v>0.06288391156</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2242704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2578659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141030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18.28447139</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1683683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246111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6.841152976</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1687519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PROGRESSNOW</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8662140.0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400000.0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8662140</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220400.0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239</v>
      </c>
      <c r="D11" s="61"/>
      <c r="E11" s="61"/>
      <c r="F11" s="62">
        <v>173108.0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393508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241</v>
      </c>
      <c r="D39" s="74"/>
      <c r="E39" s="48">
        <v>936.0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936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9056584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PROGRESSNOW</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2543515</v>
      </c>
      <c r="D3" s="99">
        <v>2543515.0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195228</v>
      </c>
      <c r="D7" s="99">
        <v>117137.0</v>
      </c>
      <c r="E7" s="99">
        <v>29284.0</v>
      </c>
      <c r="F7" s="99">
        <v>48807.0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788250</v>
      </c>
      <c r="D9" s="99">
        <v>648030.0</v>
      </c>
      <c r="E9" s="99">
        <v>135037.0</v>
      </c>
      <c r="F9" s="99">
        <v>5183.0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112940</v>
      </c>
      <c r="D11" s="99">
        <v>12957.0</v>
      </c>
      <c r="E11" s="99">
        <v>99983.0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71495</v>
      </c>
      <c r="D12" s="99">
        <v>57196.0</v>
      </c>
      <c r="E12" s="99">
        <v>14299.0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16083</v>
      </c>
      <c r="D15" s="99">
        <v>0.0</v>
      </c>
      <c r="E15" s="99">
        <v>16083.0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16782</v>
      </c>
      <c r="D16" s="99">
        <v>0.0</v>
      </c>
      <c r="E16" s="99">
        <v>16782.0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80000</v>
      </c>
      <c r="D18" s="99">
        <v>0.0</v>
      </c>
      <c r="E18" s="99">
        <v>0.0</v>
      </c>
      <c r="F18" s="99">
        <v>80000.0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394557</v>
      </c>
      <c r="D20" s="99">
        <v>379646.0</v>
      </c>
      <c r="E20" s="99">
        <v>13488.0</v>
      </c>
      <c r="F20" s="99">
        <v>1423.0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953672</v>
      </c>
      <c r="D21" s="99">
        <v>953156.0</v>
      </c>
      <c r="E21" s="99">
        <v>0.0</v>
      </c>
      <c r="F21" s="99">
        <v>516.0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42310</v>
      </c>
      <c r="D22" s="99">
        <v>5517.0</v>
      </c>
      <c r="E22" s="99">
        <v>33963.0</v>
      </c>
      <c r="F22" s="99">
        <v>2830.0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2846599</v>
      </c>
      <c r="D23" s="99">
        <v>2134949.0</v>
      </c>
      <c r="E23" s="99">
        <v>711650.0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28760</v>
      </c>
      <c r="D25" s="99">
        <v>14380.0</v>
      </c>
      <c r="E25" s="99">
        <v>14380.0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89911</v>
      </c>
      <c r="D26" s="99">
        <v>71929.0</v>
      </c>
      <c r="E26" s="99">
        <v>17982.0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206408</v>
      </c>
      <c r="D28" s="99">
        <v>165126.0</v>
      </c>
      <c r="E28" s="99">
        <v>41282.0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742</v>
      </c>
      <c r="D29" s="99">
        <v>0.0</v>
      </c>
      <c r="E29" s="99">
        <v>742.0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2770</v>
      </c>
      <c r="D32" s="99">
        <v>0.0</v>
      </c>
      <c r="E32" s="99">
        <v>2770.0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242</v>
      </c>
      <c r="C34" s="98">
        <f t="shared" si="1"/>
        <v>135688</v>
      </c>
      <c r="D34" s="99">
        <v>0.0</v>
      </c>
      <c r="E34" s="99">
        <v>135688.0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243</v>
      </c>
      <c r="C35" s="98">
        <f t="shared" si="1"/>
        <v>18853</v>
      </c>
      <c r="D35" s="99">
        <v>0.0</v>
      </c>
      <c r="E35" s="99">
        <v>18853.0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244</v>
      </c>
      <c r="C36" s="98">
        <f t="shared" si="1"/>
        <v>7351</v>
      </c>
      <c r="D36" s="99">
        <v>0.0</v>
      </c>
      <c r="E36" s="99">
        <v>7351.0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8551914</v>
      </c>
      <c r="D40" s="103">
        <f t="shared" si="2"/>
        <v>7103538</v>
      </c>
      <c r="E40" s="103">
        <f t="shared" si="2"/>
        <v>1309617</v>
      </c>
      <c r="F40" s="103">
        <f t="shared" si="2"/>
        <v>138759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PROGRESSNOW</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1290619.0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719496.0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27520.0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20557.0</v>
      </c>
      <c r="E12" s="108">
        <f>D11-D12</f>
        <v>6963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2017078</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169701.0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169701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1847377.0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1847377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2017078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