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<sst xmlns="http://schemas.openxmlformats.org/spreadsheetml/2006/main" count="868" uniqueCount="253">
  <si>
    <t>CAHN FELLOWSHIP</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</si>
  <si>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</si>
  <si>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</si>
  <si>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</si>
  <si>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</si>
  <si>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</si>
  <si>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</si>
  <si>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</si>
  <si>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</si>
  <si>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</si>
  <si>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</si>
  <si>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</si>
  <si>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</si>
  <si>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</si>
  <si>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</si>
  <si>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</si>
  <si>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</si>
  <si>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</si>
  <si>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</si>
  <si>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</si>
  <si>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</si>
  <si>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</si>
  <si>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</si>
  <si>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</si>
  <si>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</si>
  <si>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</si>
  <si>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</si>
  <si>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</si>
  <si>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</si>
  <si>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</si>
  <si>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</si>
  <si>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</si>
  <si>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</si>
  <si>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</si>
  <si>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</si>
  <si>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</si>
  <si>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</si>
  <si>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</si>
  <si>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</si>
  <si>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</si>
  <si>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</si>
  <si>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</si>
  <si>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</si>
  <si>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</si>
  <si>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</si>
  <si>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</si>
  <si>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</si>
  <si>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</si>
  <si>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</si>
  <si>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</si>
  <si>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</si>
  <si>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</si>
  <si>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</si>
  <si>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</si>
  <si>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</si>
  <si>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</si>
  <si>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</si>
  <si>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</si>
  <si>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</si>
  <si>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</si>
  <si>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</si>
  <si>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</si>
  <si>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</si>
  <si>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</si>
  <si>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SCHOOL DISTRICTS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</si>
  <si>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</si>
  <si>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</si>
  <si>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</si>
  <si>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</si>
  <si>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</si>
  <si>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</si>
  <si>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</si>
  <si>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</si>
  <si>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</si>
  <si>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</si>
  <si>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</si>
  <si>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</si>
  <si>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</si>
  <si>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</si>
  <si>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</si>
  <si>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</si>
  <si>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</si>
  <si>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</si>
  <si>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</si>
  <si>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</si>
  <si>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</si>
  <si>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</si>
  <si>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</si>
  <si>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</si>
  <si>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</si>
  <si>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</si>
  <si>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</si>
  <si>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</si>
  <si>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</si>
  <si>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</si>
  <si>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</si>
  <si>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</si>
  <si>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</si>
  <si>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</si>
  <si>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</si>
  <si>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</si>
  <si>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</si>
  <si>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</si>
  <si>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</si>
  <si>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</si>
  <si>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</si>
  <si>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</si>
  <si>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</si>
  <si>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</si>
  <si>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</si>
  <si>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</si>
  <si>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</si>
  <si>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</si>
  <si>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</si>
  <si>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</si>
  <si>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</si>
  <si>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</si>
  <si>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</si>
  <si>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</si>
  <si>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</si>
  <si>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</si>
  <si>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</si>
  <si>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</si>
  <si>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</si>
  <si>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</si>
  <si>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</si>
  <si>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</si>
  <si>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</si>
  <si>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</si>
  <si>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</si>
  <si>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</si>
  <si>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</si>
  <si>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</si>
  <si>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</si>
  <si>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DISTINGUISHED PRINCIPAL</t>
  </si>
  <si>
    <t>SHARED EXPENSES</t>
  </si>
  <si>
    <t>ALUMNI EVENT AWARDS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</si>
  <si>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</si>
  <si>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</si>
  <si>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</si>
  <si>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</si>
  <si>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</si>
  <si>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</si>
  <si>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</si>
  <si>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</si>
  <si>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</si>
  <si>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</si>
  <si>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</si>
  <si>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</si>
  <si>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</si>
  <si>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</si>
  <si>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</si>
  <si>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</si>
  <si>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</si>
  <si>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</si>
  <si>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</si>
  <si>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</si>
  <si>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</si>
  <si>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</si>
  <si>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</si>
  <si>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</si>
  <si>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</si>
  <si>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</si>
  <si>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</si>
  <si>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</si>
  <si>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</si>
  <si>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</si>
  <si>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</si>
  <si>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</si>
  <si>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</si>
  <si>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</si>
  <si>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</si>
  <si>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</si>
  <si>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</si>
  <si>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</si>
  <si>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</si>
  <si>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</si>
  <si>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</si>
  <si>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</si>
  <si>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</si>
  <si>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</si>
  <si>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</si>
  <si>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</si>
  <si>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</si>
  <si>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</si>
  <si>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</si>
  <si>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</si>
  <si>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</si>
  <si>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</si>
  <si>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</si>
  <si>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</si>
  <si>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</si>
  <si>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</si>
  <si>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</si>
  <si>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</si>
  <si>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</si>
  <si>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</si>
  <si>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</si>
  <si>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</si>
  <si>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</si>
  <si>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</si>
  <si>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</si>
  <si>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</si>
  <si>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</si>
  <si>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</si>
  <si>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</si>
  <si>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</si>
  <si>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</si>
  <si>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</si>
  <si>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</si>
  <si>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</si>
  <si>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</si>
  <si>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</si>
  <si>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</si>
  <si>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</si>
  <si>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</si>
  <si>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</si>
  <si>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</si>
  <si>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</si>
  <si>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</si>
  <si>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</si>
  <si>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</si>
  <si>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</si>
  <si>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</si>
  <si>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</si>
  <si>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</si>
  <si>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</si>
  <si>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</si>
  <si>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</si>
  <si>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</si>
  <si>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</si>
  <si>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</si>
  <si>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</si>
  <si>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</si>
  <si>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</si>
  <si>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</si>
  <si>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</si>
  <si>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DISTINGUISHED PRINCIPALS</t>
  </si>
  <si>
    <t>CAHN LEADERSHIP LAB</t>
  </si>
  <si>
    <r>
      <rPr>
        <rFont val="Roboto"/>
        <color rgb="FF000000"/>
        <sz val="10.0"/>
      </rPr>
      <t xml:space="preserve">Gross amount from sales of </t>
    </r>
    <r>
      <rPr>
        <rFont val="Roboto"/>
        <color rgb="FF000000"/>
        <sz val="10.0"/>
      </rPr>
      <t>assets other than inventory</t>
    </r>
  </si>
  <si>
    <t xml:space="preserve"> EVENT PLANNING AND ADMI</t>
  </si>
  <si>
    <t>LEADERSHIP LAB EVENT PL</t>
  </si>
  <si>
    <r>
      <rPr>
        <rFont val="Roboto"/>
        <b/>
        <color rgb="FF000000"/>
        <sz val="10.0"/>
      </rPr>
      <t xml:space="preserve">Program Expenses </t>
    </r>
    <r>
      <rPr>
        <rFont val="Roboto"/>
        <b/>
        <i/>
        <color rgb="FF000000"/>
        <sz val="10.0"/>
      </rPr>
      <t xml:space="preserve">(Program Efficiency Ratio) </t>
    </r>
  </si>
  <si>
    <t>DISTINGUISHED PRINCIPA</t>
  </si>
  <si>
    <r>
      <rPr>
        <rFont val="Roboto"/>
        <color rgb="FF000000"/>
        <sz val="10.0"/>
      </rPr>
      <t xml:space="preserve">Gross amount from sales of </t>
    </r>
    <r>
      <rPr>
        <rFont val="Roboto"/>
        <color rgb="FF000000"/>
        <sz val="10.0"/>
      </rPr>
      <t>assets other than inventory</t>
    </r>
  </si>
  <si>
    <t>EVENT PLANNING AND ADMI</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</si>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</sst>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CAHN FELLOWSHIP</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2749472</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2749472</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229122.6667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948950</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4.141667928</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1069239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2749472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229122.6667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4.666666182</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2749472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229122.6667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4.141667928</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2109043</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3216573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0.6556801291</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873627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143002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1016629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2749472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0.3697542655</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74114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873627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0.08483483226</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242</v>
      </c>
      <c r="D41" s="75">
        <f>'Expenses 2022'!D40</f>
        <v>2137694</v>
      </c>
      <c r="E41" s="165">
        <f t="shared" ref="E41:E44" si="1">D41/$D$44</f>
        <v>0.7774925513</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296972</v>
      </c>
      <c r="E42" s="165">
        <f t="shared" si="1"/>
        <v>0.1080105562</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314806</v>
      </c>
      <c r="E43" s="165">
        <f t="shared" si="1"/>
        <v>0.1144968925</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2749472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2989599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314806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9.4966392</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1259740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190501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6.612773686</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1259740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CAHN FELLOWSHIP</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1951667.0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15678.0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1951667</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658488.0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185000.0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843488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18339.0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902.0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902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902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2814396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CAHN FELLOWSHIP</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425271</v>
      </c>
      <c r="D7" s="99">
        <v>238944.0</v>
      </c>
      <c r="E7" s="99">
        <v>104953.0</v>
      </c>
      <c r="F7" s="99">
        <v>81374.0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595633</v>
      </c>
      <c r="D9" s="99">
        <v>568360.0</v>
      </c>
      <c r="E9" s="99">
        <v>0.0</v>
      </c>
      <c r="F9" s="99">
        <v>27273.0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13405</v>
      </c>
      <c r="D10" s="99">
        <v>12675.0</v>
      </c>
      <c r="E10" s="99">
        <v>0.0</v>
      </c>
      <c r="F10" s="99">
        <v>730.0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49923</v>
      </c>
      <c r="D11" s="99">
        <v>44345.0</v>
      </c>
      <c r="E11" s="99">
        <v>783.0</v>
      </c>
      <c r="F11" s="99">
        <v>4795.0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82292</v>
      </c>
      <c r="D12" s="99">
        <v>68007.0</v>
      </c>
      <c r="E12" s="99">
        <v>5664.0</v>
      </c>
      <c r="F12" s="99">
        <v>8621.0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300</v>
      </c>
      <c r="D15" s="99">
        <v>0.0</v>
      </c>
      <c r="E15" s="99">
        <v>300.0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79290</v>
      </c>
      <c r="D16" s="99">
        <v>0.0</v>
      </c>
      <c r="E16" s="99">
        <v>69336.0</v>
      </c>
      <c r="F16" s="99">
        <v>9954.0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115955</v>
      </c>
      <c r="D20" s="99">
        <v>56725.0</v>
      </c>
      <c r="E20" s="99">
        <v>52039.0</v>
      </c>
      <c r="F20" s="99">
        <v>7191.0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31347</v>
      </c>
      <c r="D21" s="99">
        <v>0.0</v>
      </c>
      <c r="E21" s="99">
        <v>0.0</v>
      </c>
      <c r="F21" s="99">
        <v>31347.0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17122</v>
      </c>
      <c r="D22" s="99">
        <v>0.0</v>
      </c>
      <c r="E22" s="99">
        <v>7065.0</v>
      </c>
      <c r="F22" s="99">
        <v>10057.0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64576</v>
      </c>
      <c r="D23" s="99">
        <v>22287.0</v>
      </c>
      <c r="E23" s="99">
        <v>25398.0</v>
      </c>
      <c r="F23" s="99">
        <v>16891.0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1701276</v>
      </c>
      <c r="D28" s="99">
        <v>1661158.0</v>
      </c>
      <c r="E28" s="99">
        <v>22418.0</v>
      </c>
      <c r="F28" s="99">
        <v>17700.0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6209</v>
      </c>
      <c r="D32" s="99">
        <v>0.0</v>
      </c>
      <c r="E32" s="99">
        <v>5607.0</v>
      </c>
      <c r="F32" s="99">
        <v>602.0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135</v>
      </c>
      <c r="C34" s="98">
        <f t="shared" si="1"/>
        <v>63648</v>
      </c>
      <c r="D34" s="99">
        <v>63648.0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8">
        <f t="shared" si="1"/>
        <v>32969</v>
      </c>
      <c r="D35" s="99">
        <v>0.0</v>
      </c>
      <c r="E35" s="99">
        <v>15277.0</v>
      </c>
      <c r="F35" s="99">
        <v>17692.0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3279216</v>
      </c>
      <c r="D40" s="104">
        <f t="shared" si="2"/>
        <v>2736149</v>
      </c>
      <c r="E40" s="104">
        <f t="shared" si="2"/>
        <v>308840</v>
      </c>
      <c r="F40" s="104">
        <f t="shared" si="2"/>
        <v>234227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CAHN FELLOWSHIP</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433676.0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5203.0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220798.0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203156.0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862833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258414.0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258414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604419.0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604419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862833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CAHN FELLOWSHIP</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3279216</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3279216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273268</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438879</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1.60603876</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604419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3279216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273268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2.211817703</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3279216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273268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1.60603876</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1951667</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2814396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0.6934585609</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1020904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145620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1166524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3279216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0.3557325897</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63328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1020904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0.06203129775</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246</v>
      </c>
      <c r="D41" s="75">
        <f>'Expenses 2023'!D40</f>
        <v>2736149</v>
      </c>
      <c r="E41" s="165">
        <f t="shared" ref="E41:E44" si="1">D41/$D$44</f>
        <v>0.8343912081</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308840</v>
      </c>
      <c r="E42" s="165">
        <f t="shared" si="1"/>
        <v>0.09418104815</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234227</v>
      </c>
      <c r="E43" s="165">
        <f t="shared" si="1"/>
        <v>0.0714277437</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3279216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1951667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234227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8.33237415</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862833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258414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3.338956094</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862833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CAHN FELLOWSHIP</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180</v>
      </c>
      <c r="D5" s="177">
        <f>'Ratios 2021'!D8</f>
        <v>3.146576256</v>
      </c>
      <c r="E5" s="177">
        <f>'Ratios 2022'!D8</f>
        <v>4.141667928</v>
      </c>
      <c r="F5" s="177">
        <f>'Ratios 2023'!D8</f>
        <v>1.60603876</v>
      </c>
      <c r="G5" s="177">
        <f>average(D5:F5)</f>
        <v>2.964760981</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188</v>
      </c>
      <c r="D10" s="149">
        <f>'Ratios 2021'!D14</f>
        <v>4.273894818</v>
      </c>
      <c r="E10" s="149">
        <f>'Ratios 2022'!D14</f>
        <v>4.666666182</v>
      </c>
      <c r="F10" s="149">
        <f>'Ratios 2023'!D14</f>
        <v>2.211817703</v>
      </c>
      <c r="G10" s="177">
        <f>average(D10:F10)</f>
        <v>3.717459567</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0</v>
      </c>
      <c r="E15" s="180">
        <f>'Ratios 2022'!D20</f>
        <v>0</v>
      </c>
      <c r="F15" s="180">
        <f>'Ratios 2023'!D20</f>
        <v>0</v>
      </c>
      <c r="G15" s="177">
        <f>average(D15:F15)</f>
        <v>0</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0.8692205907</v>
      </c>
      <c r="E20" s="163">
        <f>'Ratios 2022'!D26</f>
        <v>0.6556801291</v>
      </c>
      <c r="F20" s="163">
        <f>'Ratios 2023'!D26</f>
        <v>0.6934585609</v>
      </c>
      <c r="G20" s="181">
        <f>average(D20:F20)</f>
        <v>0.7394530936</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0.3712047859</v>
      </c>
      <c r="E25" s="163">
        <f>'Ratios 2022'!D33</f>
        <v>0.3697542655</v>
      </c>
      <c r="F25" s="163">
        <f>'Ratios 2023'!D33</f>
        <v>0.3557325897</v>
      </c>
      <c r="G25" s="181">
        <f>average(D25:F25)</f>
        <v>0.3655638804</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0.08417813313</v>
      </c>
      <c r="E30" s="163">
        <f>'Ratios 2022'!D38</f>
        <v>0.08483483226</v>
      </c>
      <c r="F30" s="163">
        <f>'Ratios 2023'!D38</f>
        <v>0.06203129775</v>
      </c>
      <c r="G30" s="181">
        <f>average(D30:F30)</f>
        <v>0.07701475438</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0.759606518</v>
      </c>
      <c r="E35" s="163">
        <f>'Ratios 2022'!E41</f>
        <v>0.7774925513</v>
      </c>
      <c r="F35" s="163">
        <f>'Ratios 2023'!E41</f>
        <v>0.8343912081</v>
      </c>
      <c r="G35" s="181">
        <f t="shared" ref="G35:G37" si="1">average(D35:F35)</f>
        <v>0.7904967591</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0.1449916571</v>
      </c>
      <c r="E36" s="163">
        <f>'Ratios 2022'!E42</f>
        <v>0.1080105562</v>
      </c>
      <c r="F36" s="163">
        <f>'Ratios 2023'!E42</f>
        <v>0.09418104815</v>
      </c>
      <c r="G36" s="181">
        <f t="shared" si="1"/>
        <v>0.1157277538</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0.09540182498</v>
      </c>
      <c r="E37" s="163">
        <f>'Ratios 2022'!E43</f>
        <v>0.1144968925</v>
      </c>
      <c r="F37" s="163">
        <f>'Ratios 2023'!E43</f>
        <v>0.0714277437</v>
      </c>
      <c r="G37" s="181">
        <f t="shared" si="1"/>
        <v>0.09377548706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10.08423285</v>
      </c>
      <c r="E42" s="166">
        <f>'Ratios 2022'!D49</f>
        <v>9.4966392</v>
      </c>
      <c r="F42" s="166">
        <f>'Ratios 2023'!D49</f>
        <v>8.33237415</v>
      </c>
      <c r="G42" s="183">
        <f>average(D42:F42)</f>
        <v>9.304415399</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6.160681534</v>
      </c>
      <c r="E47" s="149">
        <f>'Ratios 2022'!D54</f>
        <v>6.612773686</v>
      </c>
      <c r="F47" s="149">
        <f>'Ratios 2023'!D54</f>
        <v>3.338956094</v>
      </c>
      <c r="G47" s="177">
        <f>average(D47:F47)</f>
        <v>5.370803771</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CAHN FELLOWSHIP</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CAHN FELLOWSHIP</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1626496.0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21636.0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1626496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238000.0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238000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5891.0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5891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5891</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820.0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820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1871212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CAHN FELLOWSHIP</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163633</v>
      </c>
      <c r="D7" s="99">
        <v>24545.0</v>
      </c>
      <c r="E7" s="99">
        <v>24545.0</v>
      </c>
      <c r="F7" s="99">
        <v>114543.0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374167</v>
      </c>
      <c r="D9" s="99">
        <v>328852.0</v>
      </c>
      <c r="E9" s="99">
        <v>45315.0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8392</v>
      </c>
      <c r="D10" s="99">
        <v>7900.0</v>
      </c>
      <c r="E10" s="99">
        <v>492.0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36879</v>
      </c>
      <c r="D11" s="99">
        <v>24395.0</v>
      </c>
      <c r="E11" s="99">
        <v>5606.0</v>
      </c>
      <c r="F11" s="99">
        <v>6878.0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44506</v>
      </c>
      <c r="D12" s="99">
        <v>29440.0</v>
      </c>
      <c r="E12" s="99">
        <v>6765.0</v>
      </c>
      <c r="F12" s="99">
        <v>8301.0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56380</v>
      </c>
      <c r="D16" s="99">
        <v>0.0</v>
      </c>
      <c r="E16" s="99">
        <v>56380.0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159884</v>
      </c>
      <c r="D20" s="99">
        <v>86065.0</v>
      </c>
      <c r="E20" s="99">
        <v>49553.0</v>
      </c>
      <c r="F20" s="99">
        <v>24266.0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52773</v>
      </c>
      <c r="D21" s="99">
        <v>52595.0</v>
      </c>
      <c r="E21" s="99">
        <v>0.0</v>
      </c>
      <c r="F21" s="99">
        <v>178.0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42661</v>
      </c>
      <c r="D22" s="99">
        <v>0.0</v>
      </c>
      <c r="E22" s="99">
        <v>38445.0</v>
      </c>
      <c r="F22" s="99">
        <v>4216.0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14661</v>
      </c>
      <c r="D23" s="99">
        <v>2089.0</v>
      </c>
      <c r="E23" s="99">
        <v>9663.0</v>
      </c>
      <c r="F23" s="99">
        <v>2909.0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727872</v>
      </c>
      <c r="D28" s="99">
        <v>721357.0</v>
      </c>
      <c r="E28" s="99">
        <v>6515.0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1851</v>
      </c>
      <c r="D32" s="99">
        <v>0.0</v>
      </c>
      <c r="E32" s="99">
        <v>1851.0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4709</v>
      </c>
      <c r="D34" s="99">
        <v>4709.0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1620</v>
      </c>
      <c r="D35" s="99">
        <v>1620.0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661</v>
      </c>
      <c r="D36" s="99">
        <v>661.0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1690649</v>
      </c>
      <c r="D40" s="104">
        <f t="shared" si="2"/>
        <v>1284228</v>
      </c>
      <c r="E40" s="104">
        <f t="shared" si="2"/>
        <v>245130</v>
      </c>
      <c r="F40" s="104">
        <f t="shared" si="2"/>
        <v>161291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CAHN FELLOWSHIP</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443313.0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2779.0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32463.0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240261.0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718816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116678.0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116678</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602138.0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602138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718816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CAHN FELLOWSHIP</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1690649</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1690649</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140887.4167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443313</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3.146576256</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602138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1690649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140887.4167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4.273894818</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1690649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140887.4167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3.146576256</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1626496</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1871212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0.8692205907</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537800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89777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627577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1690649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0.3712047859</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45271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537800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0.08417813313</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1284228</v>
      </c>
      <c r="E41" s="165">
        <f t="shared" ref="E41:E44" si="1">D41/$D$44</f>
        <v>0.759606518</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245130</v>
      </c>
      <c r="E42" s="165">
        <f t="shared" si="1"/>
        <v>0.1449916571</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161291</v>
      </c>
      <c r="E43" s="165">
        <f t="shared" si="1"/>
        <v>0.09540182498</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1690649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1626496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161291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10.08423285</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718816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116678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6.160681534</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718816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CAHN FELLOWSHIP</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880556.0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2109043.0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2989599</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317128.0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95000.0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412128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4642.0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9458.0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9786.0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-328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-328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79500.0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268968.0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-189468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3216573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CAHN FELLOWSHIP</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401388</v>
      </c>
      <c r="D7" s="99">
        <v>250739.0</v>
      </c>
      <c r="E7" s="99">
        <v>107606.0</v>
      </c>
      <c r="F7" s="99">
        <v>43043.0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472239</v>
      </c>
      <c r="D9" s="99">
        <v>361343.0</v>
      </c>
      <c r="E9" s="99">
        <v>8601.0</v>
      </c>
      <c r="F9" s="99">
        <v>102295.0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8426</v>
      </c>
      <c r="D10" s="99">
        <v>6567.0</v>
      </c>
      <c r="E10" s="99">
        <v>0.0</v>
      </c>
      <c r="F10" s="99">
        <v>1859.0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65688</v>
      </c>
      <c r="D11" s="99">
        <v>46956.0</v>
      </c>
      <c r="E11" s="99">
        <v>6082.0</v>
      </c>
      <c r="F11" s="99">
        <v>12650.0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68888</v>
      </c>
      <c r="D12" s="99">
        <v>48380.0</v>
      </c>
      <c r="E12" s="99">
        <v>8870.0</v>
      </c>
      <c r="F12" s="99">
        <v>11638.0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1897</v>
      </c>
      <c r="D15" s="99">
        <v>0.0</v>
      </c>
      <c r="E15" s="99">
        <v>1897.0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87135</v>
      </c>
      <c r="D16" s="99">
        <v>0.0</v>
      </c>
      <c r="E16" s="99">
        <v>72920.0</v>
      </c>
      <c r="F16" s="99">
        <v>14215.0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95446</v>
      </c>
      <c r="D20" s="99">
        <v>67032.0</v>
      </c>
      <c r="E20" s="99">
        <v>12290.0</v>
      </c>
      <c r="F20" s="99">
        <v>16124.0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40100</v>
      </c>
      <c r="D21" s="99">
        <v>0.0</v>
      </c>
      <c r="E21" s="99">
        <v>0.0</v>
      </c>
      <c r="F21" s="99">
        <v>40100.0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34181</v>
      </c>
      <c r="D22" s="99">
        <v>0.0</v>
      </c>
      <c r="E22" s="99">
        <v>17926.0</v>
      </c>
      <c r="F22" s="99">
        <v>16255.0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65332</v>
      </c>
      <c r="D23" s="99">
        <v>10854.0</v>
      </c>
      <c r="E23" s="99">
        <v>14054.0</v>
      </c>
      <c r="F23" s="99">
        <v>40424.0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1314090</v>
      </c>
      <c r="D28" s="99">
        <v>1268258.0</v>
      </c>
      <c r="E28" s="99">
        <v>32978.0</v>
      </c>
      <c r="F28" s="99">
        <v>12854.0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4288</v>
      </c>
      <c r="D32" s="99">
        <v>0.0</v>
      </c>
      <c r="E32" s="99">
        <v>3471.0</v>
      </c>
      <c r="F32" s="99">
        <v>817.0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135</v>
      </c>
      <c r="C34" s="98">
        <f t="shared" si="1"/>
        <v>56264</v>
      </c>
      <c r="D34" s="99">
        <v>56264.0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20560</v>
      </c>
      <c r="D35" s="99">
        <v>20560.0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12809</v>
      </c>
      <c r="D36" s="99">
        <v>0.0</v>
      </c>
      <c r="E36" s="99">
        <v>10277.0</v>
      </c>
      <c r="F36" s="99">
        <v>2532.0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597</v>
      </c>
      <c r="D37" s="99">
        <v>597.0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144</v>
      </c>
      <c r="D38" s="99">
        <v>144.0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2749472</v>
      </c>
      <c r="D40" s="104">
        <f t="shared" si="2"/>
        <v>2137694</v>
      </c>
      <c r="E40" s="104">
        <f t="shared" si="2"/>
        <v>296972</v>
      </c>
      <c r="F40" s="104">
        <f t="shared" si="2"/>
        <v>314806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CAHN FELLOWSHIP</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921244.0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27706.0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42484.0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97585.0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170721.0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1259740</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190501.0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190501</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1069239.0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1069239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1259740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