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<sst xmlns="http://schemas.openxmlformats.org/spreadsheetml/2006/main" count="875" uniqueCount="259">
  <si>
    <t>AMERICAN ASSOCIAITON OF BLACKS IN ENERGY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</si>
  <si>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</si>
  <si>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</si>
  <si>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</si>
  <si>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</si>
  <si>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</si>
  <si>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</si>
  <si>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</si>
  <si>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</si>
  <si>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</si>
  <si>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</si>
  <si>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</si>
  <si>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</si>
  <si>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</si>
  <si>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</si>
  <si>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</si>
  <si>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</si>
  <si>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</si>
  <si>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</si>
  <si>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</si>
  <si>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</si>
  <si>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</si>
  <si>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</si>
  <si>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</si>
  <si>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</si>
  <si>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</si>
  <si>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</si>
  <si>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</si>
  <si>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</si>
  <si>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</si>
  <si>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</si>
  <si>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</si>
  <si>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</si>
  <si>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</si>
  <si>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</si>
  <si>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</si>
  <si>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</si>
  <si>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</si>
  <si>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</si>
  <si>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</si>
  <si>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</si>
  <si>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</si>
  <si>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</si>
  <si>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</si>
  <si>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</si>
  <si>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</si>
  <si>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</si>
  <si>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</si>
  <si>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</si>
  <si>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</si>
  <si>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</si>
  <si>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</si>
  <si>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</si>
  <si>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</si>
  <si>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</si>
  <si>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</si>
  <si>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</si>
  <si>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</si>
  <si>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</si>
  <si>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</si>
  <si>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</si>
  <si>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</si>
  <si>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</si>
  <si>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</si>
  <si>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CONFERENCE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</si>
  <si>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</si>
  <si>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</si>
  <si>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</si>
  <si>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</si>
  <si>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</si>
  <si>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</si>
  <si>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</si>
  <si>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</si>
  <si>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</si>
  <si>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</si>
  <si>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</si>
  <si>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</si>
  <si>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</si>
  <si>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</si>
  <si>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</si>
  <si>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</si>
  <si>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</si>
  <si>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</si>
  <si>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</si>
  <si>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</si>
  <si>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</si>
  <si>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</si>
  <si>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</si>
  <si>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</si>
  <si>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</si>
  <si>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</si>
  <si>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</si>
  <si>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</si>
  <si>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</si>
  <si>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</si>
  <si>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</si>
  <si>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</si>
  <si>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JOBS ON-LINE PROJECT AND CAREER CENTER</t>
  </si>
  <si>
    <t>MISCELLANEOUS</t>
  </si>
  <si>
    <t xml:space="preserve">POLICY CENTER/SUMMIT </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</si>
  <si>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</si>
  <si>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</si>
  <si>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</si>
  <si>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</si>
  <si>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</si>
  <si>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</si>
  <si>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</si>
  <si>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</si>
  <si>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</si>
  <si>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</si>
  <si>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</si>
  <si>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</si>
  <si>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</si>
  <si>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</si>
  <si>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</si>
  <si>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</si>
  <si>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</si>
  <si>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</si>
  <si>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</si>
  <si>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</si>
  <si>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</si>
  <si>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</si>
  <si>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</si>
  <si>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</si>
  <si>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</si>
  <si>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</si>
  <si>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</si>
  <si>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</si>
  <si>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</si>
  <si>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</si>
  <si>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</si>
  <si>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</si>
  <si>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</si>
  <si>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</si>
  <si>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</si>
  <si>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</si>
  <si>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</si>
  <si>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&amp; SUBSCRIPTIONS</t>
  </si>
  <si>
    <t xml:space="preserve">CORPORATE TAXES </t>
  </si>
  <si>
    <t>BIPARTISAN POLICY CENTER EXP</t>
  </si>
  <si>
    <t xml:space="preserve">BANK SERVICE FEES </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</si>
  <si>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</si>
  <si>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</si>
  <si>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</si>
  <si>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</si>
  <si>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</si>
  <si>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</si>
  <si>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</si>
  <si>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</si>
  <si>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</si>
  <si>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</si>
  <si>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</si>
  <si>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</si>
  <si>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</si>
  <si>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</si>
  <si>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</si>
  <si>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</si>
  <si>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</si>
  <si>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</si>
  <si>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</si>
  <si>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</si>
  <si>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</si>
  <si>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</si>
  <si>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</si>
  <si>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</si>
  <si>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</si>
  <si>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</si>
  <si>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</si>
  <si>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</si>
  <si>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</si>
  <si>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</si>
  <si>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</si>
  <si>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</si>
  <si>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</si>
  <si>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</si>
  <si>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</si>
  <si>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</si>
  <si>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</si>
  <si>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</si>
  <si>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</si>
  <si>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</si>
  <si>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</si>
  <si>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</si>
  <si>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</si>
  <si>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</si>
  <si>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</si>
  <si>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</si>
  <si>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</si>
  <si>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</si>
  <si>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</si>
  <si>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</si>
  <si>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</si>
  <si>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</si>
  <si>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</si>
  <si>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</si>
  <si>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</si>
  <si>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</si>
  <si>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</si>
  <si>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</si>
  <si>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</si>
  <si>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</si>
  <si>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</si>
  <si>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</si>
  <si>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</si>
  <si>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</si>
  <si>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</si>
  <si>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</si>
  <si>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</si>
  <si>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</si>
  <si>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</si>
  <si>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</si>
  <si>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</si>
  <si>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</si>
  <si>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</si>
  <si>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</si>
  <si>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</si>
  <si>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</si>
  <si>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</si>
  <si>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</si>
  <si>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</si>
  <si>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</si>
  <si>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</si>
  <si>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</si>
  <si>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</si>
  <si>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</si>
  <si>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</si>
  <si>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</si>
  <si>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</si>
  <si>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</si>
  <si>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</si>
  <si>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</si>
  <si>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</si>
  <si>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</si>
  <si>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</si>
  <si>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</si>
  <si>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</si>
  <si>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</si>
  <si>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</si>
  <si>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</si>
  <si>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</si>
  <si>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</si>
  <si>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SUMMIT REVENUE</t>
  </si>
  <si>
    <r>
      <rPr>
        <rFont val="Roboto"/>
        <color rgb="FF000000"/>
        <sz val="10.0"/>
      </rPr>
      <t xml:space="preserve">Gross amount from sales of </t>
    </r>
    <r>
      <rPr>
        <rFont val="Roboto"/>
        <color rgb="FF000000"/>
        <sz val="10.0"/>
      </rPr>
      <t>assets other than inventory</t>
    </r>
  </si>
  <si>
    <t xml:space="preserve">CREDIT CARD &amp; BANK FEES </t>
  </si>
  <si>
    <t>OTHER PROGRAM EXPENSES</t>
  </si>
  <si>
    <t xml:space="preserve">TELECOMMUNICATIONS </t>
  </si>
  <si>
    <t xml:space="preserve">OTHER ADMINISTRATIVE EXP </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</si>
  <si>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</si>
  <si>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</si>
  <si>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ENERGY SUMMIT EXP </t>
  </si>
  <si>
    <t>MOVING EXPENSE</t>
  </si>
  <si>
    <t xml:space="preserve">BOARD EXPENSES </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</si>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</sst>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AMERICAN ASSOCIAITON OF BLACKS IN ENERGY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2022'!C40</f>
        <v>2251124</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2022'!C31</f>
        <v>5285</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2245839</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187153.25</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2022'!E2+'Balance Sheet 2022'!E3</f>
        <v>371840</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1.986820961</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2022'!E30</f>
        <v>770396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2022'!C40</f>
        <v>2251124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187593.6667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4.106727128</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2022'!C40</f>
        <v>2251124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187593.6667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0</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1.986820961</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2022'!E2:E7,'Revenues 2022'!F10:F15)</f>
        <v>1412660</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2022'!F44</f>
        <v>1897841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0.744351081</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2022'!C7:C9)</f>
        <v>506020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2022'!C10:C12)</f>
        <v>117008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623028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2022'!C40</f>
        <v>2251124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0.2767630748</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2022'!C10:C11)</f>
        <v>75970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2022'!C7:C9)</f>
        <v>506020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0.1501324058</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247</v>
      </c>
      <c r="D41" s="75">
        <f>'Expenses 2022'!D40</f>
        <v>1867860</v>
      </c>
      <c r="E41" s="165">
        <f t="shared" ref="E41:E44" si="1">D41/$D$44</f>
        <v>0.829745496</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2022'!E40</f>
        <v>383264</v>
      </c>
      <c r="E42" s="165">
        <f t="shared" si="1"/>
        <v>0.170254504</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2251124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2022'!F9</f>
        <v>332359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v>0.0</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2022'!E2:E10)</f>
        <v>1600241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2022'!E19:E22)</f>
        <v>864874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1.850259113</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2022'!E18</f>
        <v>1635270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AMERICAN ASSOCIAITON OF BLACKS IN ENERGY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391306.0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94591.0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485897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2318200.0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241</v>
      </c>
      <c r="D11" s="61"/>
      <c r="E11" s="61"/>
      <c r="F11" s="62">
        <v>194245.0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2512445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2998349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AMERICAN ASSOCIAITON OF BLACKS IN ENERGY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38355</v>
      </c>
      <c r="D4" s="99">
        <v>38355.0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150000</v>
      </c>
      <c r="D7" s="99">
        <v>150000.0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511290</v>
      </c>
      <c r="D9" s="99">
        <v>511290.0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68875</v>
      </c>
      <c r="D11" s="99">
        <v>68875.0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49594</v>
      </c>
      <c r="D12" s="99">
        <v>49594.0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59994</v>
      </c>
      <c r="D15" s="99">
        <v>0.0</v>
      </c>
      <c r="E15" s="99">
        <v>59994.0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366658</v>
      </c>
      <c r="D20" s="99">
        <v>366658.0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26443</v>
      </c>
      <c r="D21" s="99">
        <v>26443.0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7942</v>
      </c>
      <c r="D22" s="99">
        <v>0.0</v>
      </c>
      <c r="E22" s="99">
        <v>7942.0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55199</v>
      </c>
      <c r="D23" s="99">
        <v>45551.0</v>
      </c>
      <c r="E23" s="99">
        <v>9648.0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65691</v>
      </c>
      <c r="D25" s="99">
        <v>21897.0</v>
      </c>
      <c r="E25" s="99">
        <v>43794.0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89728</v>
      </c>
      <c r="D26" s="99">
        <v>89728.0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1488186</v>
      </c>
      <c r="D28" s="99">
        <v>1488186.0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8750</v>
      </c>
      <c r="D31" s="99">
        <v>0.0</v>
      </c>
      <c r="E31" s="99">
        <v>8750.0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7973</v>
      </c>
      <c r="D32" s="99">
        <v>7973.0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249</v>
      </c>
      <c r="C34" s="98">
        <f t="shared" si="1"/>
        <v>58157</v>
      </c>
      <c r="D34" s="99">
        <v>58157.0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250</v>
      </c>
      <c r="C35" s="98">
        <f t="shared" si="1"/>
        <v>45797</v>
      </c>
      <c r="D35" s="99">
        <v>0.0</v>
      </c>
      <c r="E35" s="99">
        <v>45797.0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243</v>
      </c>
      <c r="C36" s="98">
        <f t="shared" si="1"/>
        <v>23784</v>
      </c>
      <c r="D36" s="99">
        <v>0.0</v>
      </c>
      <c r="E36" s="99">
        <v>23784.0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251</v>
      </c>
      <c r="C37" s="98">
        <f t="shared" si="1"/>
        <v>22341</v>
      </c>
      <c r="D37" s="99">
        <v>0.0</v>
      </c>
      <c r="E37" s="99">
        <v>22341.0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51788</v>
      </c>
      <c r="D38" s="99">
        <v>29548.0</v>
      </c>
      <c r="E38" s="99">
        <v>22240.0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3196545</v>
      </c>
      <c r="D40" s="104">
        <f t="shared" si="2"/>
        <v>2952255</v>
      </c>
      <c r="E40" s="104">
        <f t="shared" si="2"/>
        <v>244290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ASSOCIAITON OF BLACKS IN ENERGY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880136.0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35806.0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400000.0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219000.0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360865.0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42721.0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29061.0</v>
      </c>
      <c r="E12" s="109">
        <f>D11-D12</f>
        <v>13660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16042.0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1925509</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256658.0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1096651.0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1353309</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572200.0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572200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1925509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AMERICAN ASSOCIAITON OF BLACKS IN ENERGY</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2023'!C40</f>
        <v>3196545</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2023'!C31</f>
        <v>8750</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3187795</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265649.5833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2023'!E2+'Balance Sheet 2023'!E3</f>
        <v>915942</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3.447933132</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2023'!E30</f>
        <v>572200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2023'!C40</f>
        <v>3196545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266378.75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2.148069244</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2023'!C40</f>
        <v>3196545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266378.75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0</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3.447933132</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2023'!E2:E7,'Revenues 2023'!F10:F15)</f>
        <v>2318200</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2023'!F44</f>
        <v>2998349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0.7731588284</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2023'!C7:C9)</f>
        <v>661290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2023'!C10:C12)</f>
        <v>118469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779759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2023'!C40</f>
        <v>3196545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0.2439380644</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2023'!C10:C11)</f>
        <v>68875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2023'!C7:C9)</f>
        <v>661290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0.1041524898</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252</v>
      </c>
      <c r="D41" s="75">
        <f>'Expenses 2023'!D40</f>
        <v>2952255</v>
      </c>
      <c r="E41" s="165">
        <f t="shared" ref="E41:E44" si="1">D41/$D$44</f>
        <v>0.9235768619</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2023'!E40</f>
        <v>244290</v>
      </c>
      <c r="E42" s="165">
        <f t="shared" si="1"/>
        <v>0.07642313811</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3196545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2023'!F9</f>
        <v>485897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v>0.0</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2023'!E2:E10)</f>
        <v>1895807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2023'!E19:E22)</f>
        <v>1353309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1.400867799</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2023'!E18</f>
        <v>1925509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AMERICAN ASSOCIAITON OF BLACKS IN ENERGY</v>
      </c>
      <c r="B1" s="2" t="s">
        <v>253</v>
      </c>
      <c r="C1" s="139"/>
      <c r="D1" s="139"/>
      <c r="E1" s="139"/>
      <c r="F1" s="140"/>
      <c r="G1" s="140"/>
      <c r="H1" s="140"/>
      <c r="I1" s="43"/>
      <c r="J1" s="43"/>
      <c r="K1" s="43"/>
      <c r="L1" s="43"/>
      <c r="M1" s="43"/>
      <c r="N1" s="43"/>
      <c r="O1" s="43"/>
      <c r="P1" s="43"/>
      <c r="Q1" s="43"/>
      <c r="R1" s="43"/>
      <c r="S1" s="43"/>
      <c r="T1" s="43"/>
      <c r="U1" s="43"/>
      <c r="V1" s="43"/>
      <c r="W1" s="43"/>
      <c r="X1" s="43"/>
      <c r="Y1" s="43"/>
    </row>
    <row r="2">
      <c r="A2" s="141" t="s">
        <v>184</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185</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254</v>
      </c>
      <c r="E4" s="45" t="s">
        <v>255</v>
      </c>
      <c r="F4" s="45" t="s">
        <v>256</v>
      </c>
      <c r="G4" s="59" t="s">
        <v>257</v>
      </c>
      <c r="H4" s="59"/>
      <c r="I4" s="43"/>
      <c r="J4" s="43"/>
      <c r="K4" s="43"/>
      <c r="L4" s="43"/>
      <c r="M4" s="43"/>
      <c r="N4" s="43"/>
      <c r="O4" s="43"/>
      <c r="P4" s="43"/>
      <c r="Q4" s="43"/>
      <c r="R4" s="43"/>
      <c r="S4" s="43"/>
      <c r="T4" s="43"/>
      <c r="U4" s="43"/>
      <c r="V4" s="43"/>
      <c r="W4" s="43"/>
      <c r="X4" s="43"/>
      <c r="Y4" s="43"/>
    </row>
    <row r="5">
      <c r="A5" s="139"/>
      <c r="B5" s="49"/>
      <c r="C5" s="148" t="s">
        <v>184</v>
      </c>
      <c r="D5" s="177">
        <f>'Ratios 2021'!D8</f>
        <v>1.042416557</v>
      </c>
      <c r="E5" s="177">
        <f>'Ratios 2022'!D8</f>
        <v>1.986820961</v>
      </c>
      <c r="F5" s="177">
        <f>'Ratios 2023'!D8</f>
        <v>3.447933132</v>
      </c>
      <c r="G5" s="177">
        <f>average(D5:F5)</f>
        <v>2.159056883</v>
      </c>
      <c r="H5" s="150" t="s">
        <v>191</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192</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193</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254</v>
      </c>
      <c r="E9" s="45" t="s">
        <v>255</v>
      </c>
      <c r="F9" s="45" t="s">
        <v>256</v>
      </c>
      <c r="G9" s="59" t="s">
        <v>257</v>
      </c>
      <c r="H9" s="59"/>
      <c r="I9" s="43"/>
      <c r="J9" s="43"/>
      <c r="K9" s="43"/>
      <c r="L9" s="43"/>
      <c r="M9" s="43"/>
      <c r="N9" s="43"/>
      <c r="O9" s="43"/>
      <c r="P9" s="43"/>
      <c r="Q9" s="43"/>
      <c r="R9" s="43"/>
      <c r="S9" s="43"/>
      <c r="T9" s="43"/>
      <c r="U9" s="43"/>
      <c r="V9" s="43"/>
      <c r="W9" s="43"/>
      <c r="X9" s="43"/>
      <c r="Y9" s="43"/>
    </row>
    <row r="10">
      <c r="A10" s="139"/>
      <c r="B10" s="49"/>
      <c r="C10" s="148" t="s">
        <v>192</v>
      </c>
      <c r="D10" s="149">
        <f>'Ratios 2021'!D14</f>
        <v>8.87981828</v>
      </c>
      <c r="E10" s="149">
        <f>'Ratios 2022'!D14</f>
        <v>4.106727128</v>
      </c>
      <c r="F10" s="149">
        <f>'Ratios 2023'!D14</f>
        <v>2.148069244</v>
      </c>
      <c r="G10" s="177">
        <f>average(D10:F10)</f>
        <v>5.044871551</v>
      </c>
      <c r="H10" s="150" t="s">
        <v>191</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197</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198</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254</v>
      </c>
      <c r="E14" s="45" t="s">
        <v>255</v>
      </c>
      <c r="F14" s="45" t="s">
        <v>256</v>
      </c>
      <c r="G14" s="59" t="s">
        <v>257</v>
      </c>
      <c r="H14" s="59"/>
      <c r="I14" s="43"/>
      <c r="J14" s="43"/>
      <c r="K14" s="43"/>
      <c r="L14" s="43"/>
      <c r="M14" s="43"/>
      <c r="N14" s="43"/>
      <c r="O14" s="43"/>
      <c r="P14" s="43"/>
      <c r="Q14" s="43"/>
      <c r="R14" s="43"/>
      <c r="S14" s="43"/>
      <c r="T14" s="43"/>
      <c r="U14" s="43"/>
      <c r="V14" s="43"/>
      <c r="W14" s="43"/>
      <c r="X14" s="43"/>
      <c r="Y14" s="43"/>
    </row>
    <row r="15">
      <c r="A15" s="139"/>
      <c r="B15" s="49"/>
      <c r="C15" s="148" t="s">
        <v>200</v>
      </c>
      <c r="D15" s="180">
        <f>'Ratios 2021'!D20</f>
        <v>0</v>
      </c>
      <c r="E15" s="180">
        <f>'Ratios 2022'!D20</f>
        <v>0</v>
      </c>
      <c r="F15" s="180">
        <f>'Ratios 2023'!D20</f>
        <v>0</v>
      </c>
      <c r="G15" s="177">
        <f>average(D15:F15)</f>
        <v>0</v>
      </c>
      <c r="H15" s="150" t="s">
        <v>191</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202</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203</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254</v>
      </c>
      <c r="E19" s="45" t="s">
        <v>255</v>
      </c>
      <c r="F19" s="45" t="s">
        <v>256</v>
      </c>
      <c r="G19" s="59" t="s">
        <v>257</v>
      </c>
      <c r="H19" s="59"/>
      <c r="I19" s="43"/>
      <c r="J19" s="43"/>
      <c r="K19" s="43"/>
      <c r="L19" s="43"/>
      <c r="M19" s="43"/>
      <c r="N19" s="43"/>
      <c r="O19" s="43"/>
      <c r="P19" s="43"/>
      <c r="Q19" s="43"/>
      <c r="R19" s="43"/>
      <c r="S19" s="43"/>
      <c r="T19" s="43"/>
      <c r="U19" s="43"/>
      <c r="V19" s="43"/>
      <c r="W19" s="43"/>
      <c r="X19" s="43"/>
      <c r="Y19" s="43"/>
    </row>
    <row r="20">
      <c r="A20" s="139"/>
      <c r="B20" s="49"/>
      <c r="C20" s="148" t="s">
        <v>202</v>
      </c>
      <c r="D20" s="163">
        <f>'Ratios 2021'!D26</f>
        <v>0.4426473362</v>
      </c>
      <c r="E20" s="163">
        <f>'Ratios 2022'!D26</f>
        <v>0.744351081</v>
      </c>
      <c r="F20" s="163">
        <f>'Ratios 2023'!D26</f>
        <v>0.7731588284</v>
      </c>
      <c r="G20" s="181">
        <f>average(D20:F20)</f>
        <v>0.6533857485</v>
      </c>
      <c r="H20" s="150" t="s">
        <v>206</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207</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208</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254</v>
      </c>
      <c r="E24" s="45" t="s">
        <v>255</v>
      </c>
      <c r="F24" s="45" t="s">
        <v>256</v>
      </c>
      <c r="G24" s="59" t="s">
        <v>257</v>
      </c>
      <c r="H24" s="59"/>
      <c r="I24" s="43"/>
      <c r="J24" s="43"/>
      <c r="K24" s="43"/>
      <c r="L24" s="43"/>
      <c r="M24" s="43"/>
      <c r="N24" s="43"/>
      <c r="O24" s="43"/>
      <c r="P24" s="43"/>
      <c r="Q24" s="43"/>
      <c r="R24" s="43"/>
      <c r="S24" s="43"/>
      <c r="T24" s="43"/>
      <c r="U24" s="43"/>
      <c r="V24" s="43"/>
      <c r="W24" s="43"/>
      <c r="X24" s="43"/>
      <c r="Y24" s="43"/>
    </row>
    <row r="25">
      <c r="A25" s="139"/>
      <c r="B25" s="49"/>
      <c r="C25" s="148" t="s">
        <v>212</v>
      </c>
      <c r="D25" s="163">
        <f>'Ratios 2021'!D33</f>
        <v>0.3669164442</v>
      </c>
      <c r="E25" s="163">
        <f>'Ratios 2022'!D33</f>
        <v>0.2767630748</v>
      </c>
      <c r="F25" s="163">
        <f>'Ratios 2023'!D33</f>
        <v>0.2439380644</v>
      </c>
      <c r="G25" s="181">
        <f>average(D25:F25)</f>
        <v>0.2958725278</v>
      </c>
      <c r="H25" s="150" t="s">
        <v>213</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214</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215</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254</v>
      </c>
      <c r="E29" s="45" t="s">
        <v>255</v>
      </c>
      <c r="F29" s="45" t="s">
        <v>256</v>
      </c>
      <c r="G29" s="59" t="s">
        <v>257</v>
      </c>
      <c r="H29" s="59"/>
      <c r="I29" s="43"/>
      <c r="J29" s="43"/>
      <c r="K29" s="43"/>
      <c r="L29" s="43"/>
      <c r="M29" s="43"/>
      <c r="N29" s="43"/>
      <c r="O29" s="43"/>
      <c r="P29" s="43"/>
      <c r="Q29" s="43"/>
      <c r="R29" s="43"/>
      <c r="S29" s="43"/>
      <c r="T29" s="43"/>
      <c r="U29" s="43"/>
      <c r="V29" s="43"/>
      <c r="W29" s="43"/>
      <c r="X29" s="43"/>
      <c r="Y29" s="43"/>
    </row>
    <row r="30">
      <c r="A30" s="139"/>
      <c r="B30" s="49"/>
      <c r="C30" s="148" t="s">
        <v>214</v>
      </c>
      <c r="D30" s="163">
        <f>'Ratios 2021'!D38</f>
        <v>0.06379585667</v>
      </c>
      <c r="E30" s="163">
        <f>'Ratios 2022'!D38</f>
        <v>0.1501324058</v>
      </c>
      <c r="F30" s="163">
        <f>'Ratios 2023'!D38</f>
        <v>0.1041524898</v>
      </c>
      <c r="G30" s="181">
        <f>average(D30:F30)</f>
        <v>0.1060269174</v>
      </c>
      <c r="H30" s="150" t="s">
        <v>217</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218</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219</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254</v>
      </c>
      <c r="E34" s="45" t="s">
        <v>255</v>
      </c>
      <c r="F34" s="45" t="s">
        <v>256</v>
      </c>
      <c r="G34" s="59" t="s">
        <v>257</v>
      </c>
      <c r="H34" s="59"/>
      <c r="I34" s="43"/>
      <c r="J34" s="43"/>
      <c r="K34" s="43"/>
      <c r="L34" s="43"/>
      <c r="M34" s="43"/>
      <c r="N34" s="43"/>
      <c r="O34" s="43"/>
      <c r="P34" s="43"/>
      <c r="Q34" s="43"/>
      <c r="R34" s="43"/>
      <c r="S34" s="43"/>
      <c r="T34" s="43"/>
      <c r="U34" s="43"/>
      <c r="V34" s="43"/>
      <c r="W34" s="43"/>
      <c r="X34" s="43"/>
      <c r="Y34" s="43"/>
    </row>
    <row r="35">
      <c r="A35" s="139"/>
      <c r="B35" s="49"/>
      <c r="C35" s="148" t="s">
        <v>258</v>
      </c>
      <c r="D35" s="163">
        <f>'Ratios 2021'!E41</f>
        <v>0.4940536412</v>
      </c>
      <c r="E35" s="163">
        <f>'Ratios 2022'!E41</f>
        <v>0.829745496</v>
      </c>
      <c r="F35" s="163">
        <f>'Ratios 2023'!E41</f>
        <v>0.9235768619</v>
      </c>
      <c r="G35" s="181">
        <f t="shared" ref="G35:G37" si="1">average(D35:F35)</f>
        <v>0.7491253331</v>
      </c>
      <c r="H35" s="181"/>
      <c r="I35" s="43"/>
      <c r="J35" s="43"/>
      <c r="K35" s="43"/>
      <c r="L35" s="43"/>
      <c r="M35" s="43"/>
      <c r="N35" s="43"/>
      <c r="O35" s="43"/>
      <c r="P35" s="43"/>
      <c r="Q35" s="43"/>
      <c r="R35" s="43"/>
      <c r="S35" s="43"/>
      <c r="T35" s="43"/>
      <c r="U35" s="43"/>
      <c r="V35" s="43"/>
      <c r="W35" s="43"/>
      <c r="X35" s="43"/>
      <c r="Y35" s="43"/>
    </row>
    <row r="36">
      <c r="A36" s="139"/>
      <c r="B36" s="52"/>
      <c r="C36" s="148" t="s">
        <v>221</v>
      </c>
      <c r="D36" s="163">
        <f>'Ratios 2021'!E42</f>
        <v>0.4352499625</v>
      </c>
      <c r="E36" s="163">
        <f>'Ratios 2022'!E42</f>
        <v>0.170254504</v>
      </c>
      <c r="F36" s="163">
        <f>'Ratios 2023'!E42</f>
        <v>0.07642313811</v>
      </c>
      <c r="G36" s="181">
        <f t="shared" si="1"/>
        <v>0.2273092015</v>
      </c>
      <c r="H36" s="181"/>
      <c r="I36" s="43"/>
      <c r="J36" s="43"/>
      <c r="K36" s="43"/>
      <c r="L36" s="43"/>
      <c r="M36" s="43"/>
      <c r="N36" s="43"/>
      <c r="O36" s="43"/>
      <c r="P36" s="43"/>
      <c r="Q36" s="43"/>
      <c r="R36" s="43"/>
      <c r="S36" s="43"/>
      <c r="T36" s="43"/>
      <c r="U36" s="43"/>
      <c r="V36" s="43"/>
      <c r="W36" s="43"/>
      <c r="X36" s="43"/>
      <c r="Y36" s="43"/>
    </row>
    <row r="37">
      <c r="A37" s="139"/>
      <c r="B37" s="182"/>
      <c r="C37" s="148" t="s">
        <v>222</v>
      </c>
      <c r="D37" s="163">
        <f>'Ratios 2021'!E43</f>
        <v>0.07069639628</v>
      </c>
      <c r="E37" s="163">
        <f>'Ratios 2022'!E43</f>
        <v>0</v>
      </c>
      <c r="F37" s="163">
        <f>'Ratios 2023'!E43</f>
        <v>0</v>
      </c>
      <c r="G37" s="181">
        <f t="shared" si="1"/>
        <v>0.02356546543</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223</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224</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254</v>
      </c>
      <c r="E41" s="45" t="s">
        <v>255</v>
      </c>
      <c r="F41" s="45" t="s">
        <v>256</v>
      </c>
      <c r="G41" s="59" t="s">
        <v>257</v>
      </c>
      <c r="H41" s="59"/>
      <c r="I41" s="43"/>
      <c r="J41" s="43"/>
      <c r="K41" s="43"/>
      <c r="L41" s="43"/>
      <c r="M41" s="43"/>
      <c r="N41" s="43"/>
      <c r="O41" s="43"/>
      <c r="P41" s="43"/>
      <c r="Q41" s="43"/>
      <c r="R41" s="43"/>
      <c r="S41" s="43"/>
      <c r="T41" s="43"/>
      <c r="U41" s="43"/>
      <c r="V41" s="43"/>
      <c r="W41" s="43"/>
      <c r="X41" s="43"/>
      <c r="Y41" s="43"/>
    </row>
    <row r="42">
      <c r="A42" s="139"/>
      <c r="B42" s="49"/>
      <c r="C42" s="148" t="s">
        <v>227</v>
      </c>
      <c r="D42" s="166">
        <f>'Ratios 2021'!D49</f>
        <v>16.14136406</v>
      </c>
      <c r="E42" s="166">
        <f>'Ratios 2022'!D49</f>
        <v>0</v>
      </c>
      <c r="F42" s="166">
        <f>'Ratios 2023'!D49</f>
        <v>0</v>
      </c>
      <c r="G42" s="183">
        <f>average(D42:F42)</f>
        <v>5.380454687</v>
      </c>
      <c r="H42" s="150" t="s">
        <v>228</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229</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230</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254</v>
      </c>
      <c r="E46" s="45" t="s">
        <v>255</v>
      </c>
      <c r="F46" s="45" t="s">
        <v>256</v>
      </c>
      <c r="G46" s="59" t="s">
        <v>257</v>
      </c>
      <c r="H46" s="59"/>
      <c r="I46" s="43"/>
      <c r="J46" s="43"/>
      <c r="K46" s="43"/>
      <c r="L46" s="43"/>
      <c r="M46" s="43"/>
      <c r="N46" s="43"/>
      <c r="O46" s="43"/>
      <c r="P46" s="43"/>
      <c r="Q46" s="43"/>
      <c r="R46" s="43"/>
      <c r="S46" s="43"/>
      <c r="T46" s="43"/>
      <c r="U46" s="43"/>
      <c r="V46" s="43"/>
      <c r="W46" s="43"/>
      <c r="X46" s="43"/>
      <c r="Y46" s="43"/>
    </row>
    <row r="47">
      <c r="A47" s="139"/>
      <c r="B47" s="49"/>
      <c r="C47" s="148" t="s">
        <v>233</v>
      </c>
      <c r="D47" s="149">
        <f>'Ratios 2021'!D54</f>
        <v>4.630291051</v>
      </c>
      <c r="E47" s="149">
        <f>'Ratios 2022'!D54</f>
        <v>1.850259113</v>
      </c>
      <c r="F47" s="149">
        <f>'Ratios 2023'!D54</f>
        <v>1.400867799</v>
      </c>
      <c r="G47" s="177">
        <f>average(D47:F47)</f>
        <v>2.627139321</v>
      </c>
      <c r="H47" s="150" t="s">
        <v>234</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235</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236</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254</v>
      </c>
      <c r="E51" s="45" t="s">
        <v>255</v>
      </c>
      <c r="F51" s="45" t="s">
        <v>256</v>
      </c>
      <c r="G51" s="59" t="s">
        <v>257</v>
      </c>
      <c r="H51" s="59"/>
      <c r="I51" s="43"/>
      <c r="J51" s="43"/>
      <c r="K51" s="43"/>
      <c r="L51" s="43"/>
      <c r="M51" s="43"/>
      <c r="N51" s="43"/>
      <c r="O51" s="43"/>
      <c r="P51" s="43"/>
      <c r="Q51" s="43"/>
      <c r="R51" s="43"/>
      <c r="S51" s="43"/>
      <c r="T51" s="43"/>
      <c r="U51" s="43"/>
      <c r="V51" s="43"/>
      <c r="W51" s="43"/>
      <c r="X51" s="43"/>
      <c r="Y51" s="43"/>
    </row>
    <row r="52">
      <c r="A52" s="139"/>
      <c r="B52" s="49"/>
      <c r="C52" s="148" t="s">
        <v>239</v>
      </c>
      <c r="D52" s="184">
        <f>'Ratios 2021'!D59</f>
        <v>0</v>
      </c>
      <c r="E52" s="184">
        <f>'Ratios 2022'!D59</f>
        <v>0</v>
      </c>
      <c r="F52" s="184">
        <f>'Ratios 2023'!D59</f>
        <v>0</v>
      </c>
      <c r="G52" s="185">
        <f>average(D52:F52)</f>
        <v>0</v>
      </c>
      <c r="H52" s="150" t="s">
        <v>240</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AMERICAN ASSOCIAITON OF BLACKS IN ENERGY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ASSOCIAITON OF BLACKS IN ENERGY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315136.0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170502.0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1262617.0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1748255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843744.0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843744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57578.0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98</v>
      </c>
      <c r="D40" s="74"/>
      <c r="E40" s="48">
        <v>27845.0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99</v>
      </c>
      <c r="D41" s="74"/>
      <c r="E41" s="48">
        <v>175000.0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260423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2852422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AMERICAN ASSOCIAITON OF BLACKS IN ENERGY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107000</v>
      </c>
      <c r="D4" s="99">
        <v>107000.0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154600</v>
      </c>
      <c r="D7" s="99">
        <v>75899.0</v>
      </c>
      <c r="E7" s="99">
        <v>48044.0</v>
      </c>
      <c r="F7" s="99">
        <v>30657.0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313816</v>
      </c>
      <c r="D9" s="99">
        <v>154064.0</v>
      </c>
      <c r="E9" s="99">
        <v>97523.0</v>
      </c>
      <c r="F9" s="99">
        <v>62229.0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29883</v>
      </c>
      <c r="D11" s="99">
        <v>14360.0</v>
      </c>
      <c r="E11" s="99">
        <v>12219.0</v>
      </c>
      <c r="F11" s="99">
        <v>3304.0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63828</v>
      </c>
      <c r="D12" s="99">
        <v>29719.0</v>
      </c>
      <c r="E12" s="99">
        <v>21990.0</v>
      </c>
      <c r="F12" s="99">
        <v>12119.0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90211</v>
      </c>
      <c r="D16" s="99">
        <v>0.0</v>
      </c>
      <c r="E16" s="99">
        <v>90211.0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249571</v>
      </c>
      <c r="D20" s="99">
        <v>70900.0</v>
      </c>
      <c r="E20" s="99">
        <v>178671.0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48030</v>
      </c>
      <c r="D21" s="99">
        <v>48030.0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33699</v>
      </c>
      <c r="D22" s="99">
        <v>761.0</v>
      </c>
      <c r="E22" s="99">
        <v>32938.0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62705</v>
      </c>
      <c r="D23" s="99">
        <v>20042.0</v>
      </c>
      <c r="E23" s="99">
        <v>42663.0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85301</v>
      </c>
      <c r="D25" s="99">
        <v>0.0</v>
      </c>
      <c r="E25" s="99">
        <v>85301.0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39159</v>
      </c>
      <c r="D26" s="99">
        <v>39159.0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160730</v>
      </c>
      <c r="D28" s="99">
        <v>136130.0</v>
      </c>
      <c r="E28" s="99">
        <v>24600.0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2250</v>
      </c>
      <c r="D31" s="99">
        <v>0.0</v>
      </c>
      <c r="E31" s="99">
        <v>2250.0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2140</v>
      </c>
      <c r="D32" s="99">
        <v>2140.0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2829</v>
      </c>
      <c r="D34" s="99">
        <v>0.0</v>
      </c>
      <c r="E34" s="99">
        <v>2829.0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2500</v>
      </c>
      <c r="D35" s="99">
        <v>0.0</v>
      </c>
      <c r="E35" s="99">
        <v>2500.0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139</v>
      </c>
      <c r="C36" s="98">
        <f t="shared" si="1"/>
        <v>58701</v>
      </c>
      <c r="D36" s="99">
        <v>58701.0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140</v>
      </c>
      <c r="C37" s="98">
        <f t="shared" si="1"/>
        <v>24412</v>
      </c>
      <c r="D37" s="99">
        <v>0.0</v>
      </c>
      <c r="E37" s="99">
        <v>24412.0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665</v>
      </c>
      <c r="D38" s="99">
        <v>0.0</v>
      </c>
      <c r="E38" s="99">
        <v>665.0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1532030</v>
      </c>
      <c r="D40" s="104">
        <f t="shared" si="2"/>
        <v>756905</v>
      </c>
      <c r="E40" s="104">
        <f t="shared" si="2"/>
        <v>666816</v>
      </c>
      <c r="F40" s="104">
        <f t="shared" si="2"/>
        <v>108309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ASSOCIAITON OF BLACKS IN ENERGY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132889.0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361470.0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812805.0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309178.0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31778.0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25234.0</v>
      </c>
      <c r="E12" s="109">
        <f>D11-D12</f>
        <v>6544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572.0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1623458</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97562.0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251518.0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140699.0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489779</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1133679.0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1133679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1623458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AMERICAN ASSOCIAITON OF BLACKS IN ENERGY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2021'!C40</f>
        <v>1532030</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2021'!C31</f>
        <v>2250</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1529780</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127481.6667</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2021'!E2+'Balance Sheet 2021'!E3</f>
        <v>132889</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1.042416557</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2021'!E30</f>
        <v>1133679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2021'!C40</f>
        <v>1532030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127669.1667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8.87981828</v>
      </c>
      <c r="E14" s="150" t="s">
        <v>191</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2021'!C40</f>
        <v>1532030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127669.1667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0</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1.042416557</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2021'!E2:E7,'Revenues 2021'!F10:F15)</f>
        <v>1262617</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2021'!F44</f>
        <v>2852422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0.4426473362</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2021'!C7:C9)</f>
        <v>468416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2021'!C10:C12)</f>
        <v>93711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562127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2021'!C40</f>
        <v>1532030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0.3669164442</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2021'!C10:C11)</f>
        <v>29883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2021'!C7:C9)</f>
        <v>468416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0.06379585667</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220</v>
      </c>
      <c r="D41" s="75">
        <f>'Expenses 2021'!D40</f>
        <v>756905</v>
      </c>
      <c r="E41" s="165">
        <f t="shared" ref="E41:E44" si="1">D41/$D$44</f>
        <v>0.4940536412</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2021'!E40</f>
        <v>666816</v>
      </c>
      <c r="E42" s="165">
        <f t="shared" si="1"/>
        <v>0.4352499625</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2021'!F40</f>
        <v>108309</v>
      </c>
      <c r="E43" s="165">
        <f t="shared" si="1"/>
        <v>0.07069639628</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1532030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2021'!F9</f>
        <v>1748255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2021'!F40</f>
        <v>108309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D47/D48</f>
        <v>16.14136406</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2021'!E2:E10)</f>
        <v>1616342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2021'!E19:E22)</f>
        <v>349080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4.630291051</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2021'!E18</f>
        <v>1623458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ASSOCIAITON OF BLACKS IN ENERGY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274940.0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57419.0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332359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1412660.0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241</v>
      </c>
      <c r="D11" s="61"/>
      <c r="E11" s="61"/>
      <c r="F11" s="62">
        <v>91050.0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1503710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98</v>
      </c>
      <c r="D39" s="74"/>
      <c r="E39" s="48">
        <v>61772.0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61772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1897841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AMERICAN ASSOCIAITON OF BLACKS IN ENERGY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88500</v>
      </c>
      <c r="D4" s="99">
        <v>88500.0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460000</v>
      </c>
      <c r="D7" s="99">
        <v>460000.0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46020</v>
      </c>
      <c r="D9" s="99">
        <v>46020.0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75970</v>
      </c>
      <c r="D11" s="99">
        <v>75970.0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41038</v>
      </c>
      <c r="D12" s="99">
        <v>41038.0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175042</v>
      </c>
      <c r="D15" s="99">
        <v>0.0</v>
      </c>
      <c r="E15" s="99">
        <v>175042.0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213043</v>
      </c>
      <c r="D20" s="99">
        <v>213043.0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86383</v>
      </c>
      <c r="D21" s="99">
        <v>86383.0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18698</v>
      </c>
      <c r="D22" s="99">
        <v>0.0</v>
      </c>
      <c r="E22" s="99">
        <v>18698.0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111607</v>
      </c>
      <c r="D23" s="99">
        <v>111607.0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85672</v>
      </c>
      <c r="D25" s="99">
        <v>0.0</v>
      </c>
      <c r="E25" s="99">
        <v>85672.0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39539</v>
      </c>
      <c r="D26" s="99">
        <v>39539.0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671302</v>
      </c>
      <c r="D28" s="99">
        <v>664660.0</v>
      </c>
      <c r="E28" s="99">
        <v>6642.0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5285</v>
      </c>
      <c r="D31" s="99">
        <v>0.0</v>
      </c>
      <c r="E31" s="99">
        <v>5285.0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3564</v>
      </c>
      <c r="D32" s="99">
        <v>3564.0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243</v>
      </c>
      <c r="C34" s="98">
        <f t="shared" si="1"/>
        <v>43090</v>
      </c>
      <c r="D34" s="99">
        <v>0.0</v>
      </c>
      <c r="E34" s="99">
        <v>43090.0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244</v>
      </c>
      <c r="C35" s="98">
        <f t="shared" si="1"/>
        <v>22753</v>
      </c>
      <c r="D35" s="99">
        <v>22753.0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245</v>
      </c>
      <c r="C36" s="98">
        <f t="shared" si="1"/>
        <v>18107</v>
      </c>
      <c r="D36" s="99">
        <v>0.0</v>
      </c>
      <c r="E36" s="99">
        <v>18107.0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246</v>
      </c>
      <c r="C37" s="98">
        <f t="shared" si="1"/>
        <v>16382</v>
      </c>
      <c r="D37" s="99">
        <v>0.0</v>
      </c>
      <c r="E37" s="99">
        <v>16382.0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29129</v>
      </c>
      <c r="D38" s="99">
        <v>14783.0</v>
      </c>
      <c r="E38" s="99">
        <v>14346.0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2251124</v>
      </c>
      <c r="D40" s="104">
        <f t="shared" si="2"/>
        <v>1867860</v>
      </c>
      <c r="E40" s="104">
        <f t="shared" si="2"/>
        <v>383264</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ASSOCIAITON OF BLACKS IN ENERGY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370840.0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1000.0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515047.0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600000.0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113354.0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39298.0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29061.0</v>
      </c>
      <c r="E12" s="109">
        <f>D11-D12</f>
        <v>10237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24792.0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1635270</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126526.0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738348.0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864874</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770396.0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770396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1635270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