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<sst xmlns="http://schemas.openxmlformats.org/spreadsheetml/2006/main" count="874" uniqueCount="255">
  <si>
    <t xml:space="preserve">CONSTRUCTIVE DIALOGUE INSTITUTE </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</si>
  <si>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</si>
  <si>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</si>
  <si>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</si>
  <si>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</si>
  <si>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</si>
  <si>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</si>
  <si>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</si>
  <si>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</si>
  <si>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</si>
  <si>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</si>
  <si>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</si>
  <si>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</si>
  <si>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</si>
  <si>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</si>
  <si>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</si>
  <si>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</si>
  <si>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</si>
  <si>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</si>
  <si>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</si>
  <si>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</si>
  <si>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</si>
  <si>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</si>
  <si>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</si>
  <si>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</si>
  <si>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</si>
  <si>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</si>
  <si>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</si>
  <si>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</si>
  <si>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</si>
  <si>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</si>
  <si>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</si>
  <si>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</si>
  <si>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</si>
  <si>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</si>
  <si>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</si>
  <si>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</si>
  <si>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</si>
  <si>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</si>
  <si>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</si>
  <si>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</si>
  <si>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</si>
  <si>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</si>
  <si>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</si>
  <si>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</si>
  <si>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</si>
  <si>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</si>
  <si>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</si>
  <si>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</si>
  <si>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</si>
  <si>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</si>
  <si>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</si>
  <si>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</si>
  <si>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</si>
  <si>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</si>
  <si>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</si>
  <si>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</si>
  <si>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</si>
  <si>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</si>
  <si>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</si>
  <si>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</si>
  <si>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</si>
  <si>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</si>
  <si>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</si>
  <si>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SERVICES INCOME</t>
  </si>
  <si>
    <t>LICENSING INCOME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</si>
  <si>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</si>
  <si>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</si>
  <si>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</si>
  <si>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</si>
  <si>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</si>
  <si>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</si>
  <si>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</si>
  <si>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</si>
  <si>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</si>
  <si>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</si>
  <si>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</si>
  <si>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</si>
  <si>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</si>
  <si>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</si>
  <si>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</si>
  <si>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</si>
  <si>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</si>
  <si>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</si>
  <si>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</si>
  <si>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</si>
  <si>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</si>
  <si>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</si>
  <si>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</si>
  <si>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</si>
  <si>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</si>
  <si>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</si>
  <si>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</si>
  <si>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</si>
  <si>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</si>
  <si>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</si>
  <si>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</si>
  <si>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</si>
  <si>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</si>
  <si>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CASH BACK REWARDS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</si>
  <si>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</si>
  <si>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</si>
  <si>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</si>
  <si>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</si>
  <si>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</si>
  <si>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</si>
  <si>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</si>
  <si>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</si>
  <si>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</si>
  <si>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</si>
  <si>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</si>
  <si>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</si>
  <si>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</si>
  <si>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</si>
  <si>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</si>
  <si>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</si>
  <si>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</si>
  <si>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</si>
  <si>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</si>
  <si>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</si>
  <si>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</si>
  <si>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</si>
  <si>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</si>
  <si>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</si>
  <si>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</si>
  <si>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</si>
  <si>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</si>
  <si>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</si>
  <si>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</si>
  <si>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</si>
  <si>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</si>
  <si>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</si>
  <si>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</si>
  <si>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</si>
  <si>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</si>
  <si>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</si>
  <si>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</si>
  <si>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STIPENDS &amp; INCENTIVIES</t>
  </si>
  <si>
    <t>RESEARCH ACTIVITIES EXP</t>
  </si>
  <si>
    <t>TAXES &amp; COMPLIANCE</t>
  </si>
  <si>
    <t>REIMBURSABLE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</si>
  <si>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</si>
  <si>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</si>
  <si>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</si>
  <si>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</si>
  <si>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</si>
  <si>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</si>
  <si>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</si>
  <si>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</si>
  <si>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</si>
  <si>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</si>
  <si>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</si>
  <si>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</si>
  <si>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</si>
  <si>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</si>
  <si>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</si>
  <si>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</si>
  <si>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</si>
  <si>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</si>
  <si>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</si>
  <si>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</si>
  <si>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</si>
  <si>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</si>
  <si>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</si>
  <si>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</si>
  <si>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</si>
  <si>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</si>
  <si>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</si>
  <si>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</si>
  <si>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</si>
  <si>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</si>
  <si>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</si>
  <si>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</si>
  <si>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</si>
  <si>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</si>
  <si>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</si>
  <si>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</si>
  <si>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</si>
  <si>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</si>
  <si>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</si>
  <si>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</si>
  <si>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</si>
  <si>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</si>
  <si>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</si>
  <si>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</si>
  <si>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</si>
  <si>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</si>
  <si>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</si>
  <si>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</si>
  <si>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</si>
  <si>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</si>
  <si>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</si>
  <si>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</si>
  <si>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</si>
  <si>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</si>
  <si>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</si>
  <si>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</si>
  <si>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</si>
  <si>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</si>
  <si>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</si>
  <si>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</si>
  <si>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</si>
  <si>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</si>
  <si>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</si>
  <si>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</si>
  <si>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</si>
  <si>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</si>
  <si>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</si>
  <si>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</si>
  <si>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</si>
  <si>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</si>
  <si>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</si>
  <si>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</si>
  <si>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</si>
  <si>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</si>
  <si>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</si>
  <si>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</si>
  <si>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</si>
  <si>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</si>
  <si>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</si>
  <si>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</si>
  <si>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</si>
  <si>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</si>
  <si>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</si>
  <si>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</si>
  <si>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</si>
  <si>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</si>
  <si>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</si>
  <si>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</si>
  <si>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</si>
  <si>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</si>
  <si>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</si>
  <si>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</si>
  <si>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</si>
  <si>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</si>
  <si>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</si>
  <si>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</si>
  <si>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</si>
  <si>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</si>
  <si>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</si>
  <si>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</si>
  <si>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</si>
  <si>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BILLABLE EXPENSE REVEN</t>
  </si>
  <si>
    <t xml:space="preserve"> TAXES &amp; COMPLIANC</t>
  </si>
  <si>
    <r>
      <rPr>
        <rFont val="Roboto"/>
        <b/>
        <color rgb="FF000000"/>
        <sz val="10.0"/>
      </rPr>
      <t xml:space="preserve">Program Expenses </t>
    </r>
    <r>
      <rPr>
        <rFont val="Roboto"/>
        <b/>
        <i/>
        <color rgb="FF000000"/>
        <sz val="10.0"/>
      </rPr>
      <t xml:space="preserve">(Program Efficiency Ratio) </t>
    </r>
  </si>
  <si>
    <t xml:space="preserve"> SERVICES INCOME</t>
  </si>
  <si>
    <r>
      <rPr>
        <rFont val="Roboto"/>
        <color rgb="FF000000"/>
        <sz val="10.0"/>
      </rPr>
      <t xml:space="preserve">Gross amount from sales of </t>
    </r>
    <r>
      <rPr>
        <rFont val="Roboto"/>
        <color rgb="FF000000"/>
        <sz val="10.0"/>
      </rPr>
      <t>assets other than inventory</t>
    </r>
  </si>
  <si>
    <t>REIMBURSEMENTS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</si>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</sst>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0" fontId="1" numFmtId="3" xfId="0" applyAlignment="1" applyBorder="1" applyFont="1" applyNumberFormat="1">
      <alignment readingOrder="0"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CONSTRUCTIVE DIALOGUE INSTITUTE </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2436599</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2436599</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203049.9167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679099</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3.344492877</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332262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2436599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203049.9167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1.636356249</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2436599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203049.9167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3.344492877</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884365</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1333282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0.663299287</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1737281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180414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1917695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2436599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0.787037588</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56222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1737281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0.03236206463</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244</v>
      </c>
      <c r="D41" s="75">
        <f>'Expenses 2023'!D40</f>
        <v>1993309</v>
      </c>
      <c r="E41" s="164">
        <f t="shared" ref="E41:E44" si="1">D41/$D$44</f>
        <v>0.8180701872</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237534</v>
      </c>
      <c r="E42" s="164">
        <f t="shared" si="1"/>
        <v>0.09748588093</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205756</v>
      </c>
      <c r="E43" s="164">
        <f t="shared" si="1"/>
        <v>0.08444393189</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2436599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884365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205756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4.298124964</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2575688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126974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20.28516074</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2679188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CONSTRUCTIVE DIALOGUE INSTITUTE </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2601250.0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2601250</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1622909.0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146293.0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1769202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75599.0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175" t="s">
        <v>247</v>
      </c>
      <c r="D39" s="74"/>
      <c r="E39" s="48">
        <v>11455.0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1645.0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13100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4459151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CONSTRUCTIVE DIALOGUE INSTITUTE </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886816</v>
      </c>
      <c r="D7" s="99">
        <v>697067.0</v>
      </c>
      <c r="E7" s="99">
        <v>139297.0</v>
      </c>
      <c r="F7" s="99">
        <v>50452.0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1024544</v>
      </c>
      <c r="D9" s="99">
        <v>982236.0</v>
      </c>
      <c r="E9" s="99">
        <v>32389.0</v>
      </c>
      <c r="F9" s="99">
        <v>9919.0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56635</v>
      </c>
      <c r="D11" s="99">
        <v>48122.0</v>
      </c>
      <c r="E11" s="99">
        <v>8513.0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149596</v>
      </c>
      <c r="D12" s="99">
        <v>132224.0</v>
      </c>
      <c r="E12" s="99">
        <v>12949.0</v>
      </c>
      <c r="F12" s="99">
        <v>4423.0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6896</v>
      </c>
      <c r="D15" s="99">
        <v>95.0</v>
      </c>
      <c r="E15" s="99">
        <v>6801.0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46408</v>
      </c>
      <c r="D16" s="99">
        <v>0.0</v>
      </c>
      <c r="E16" s="99">
        <v>46408.0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556653</v>
      </c>
      <c r="D20" s="99">
        <v>482997.0</v>
      </c>
      <c r="E20" s="99">
        <v>58723.0</v>
      </c>
      <c r="F20" s="99">
        <v>14933.0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58710</v>
      </c>
      <c r="D21" s="99">
        <v>58710.0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10891</v>
      </c>
      <c r="D22" s="99">
        <v>8089.0</v>
      </c>
      <c r="E22" s="99">
        <v>2770.0</v>
      </c>
      <c r="F22" s="99">
        <v>32.0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212320</v>
      </c>
      <c r="D23" s="99">
        <v>202025.0</v>
      </c>
      <c r="E23" s="99">
        <v>7975.0</v>
      </c>
      <c r="F23" s="99">
        <v>2320.0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24061</v>
      </c>
      <c r="D24" s="99">
        <v>24061.0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200067</v>
      </c>
      <c r="D26" s="99">
        <v>190369.0</v>
      </c>
      <c r="E26" s="99">
        <v>9698.0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30726</v>
      </c>
      <c r="D28" s="99">
        <v>29869.0</v>
      </c>
      <c r="E28" s="99">
        <v>0.0</v>
      </c>
      <c r="F28" s="99">
        <v>857.0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62751</v>
      </c>
      <c r="D31" s="99">
        <v>62751.0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8970</v>
      </c>
      <c r="D32" s="99">
        <v>0.0</v>
      </c>
      <c r="E32" s="99">
        <v>8970.0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139</v>
      </c>
      <c r="C34" s="98">
        <f t="shared" si="1"/>
        <v>2164</v>
      </c>
      <c r="D34" s="99">
        <v>0.0</v>
      </c>
      <c r="E34" s="99">
        <v>2164.0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3338208</v>
      </c>
      <c r="D40" s="103">
        <f t="shared" si="2"/>
        <v>2918615</v>
      </c>
      <c r="E40" s="103">
        <f t="shared" si="2"/>
        <v>336657</v>
      </c>
      <c r="F40" s="103">
        <f t="shared" si="2"/>
        <v>82936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CONSTRUCTIVE DIALOGUE INSTITUTE </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1351960.0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2359166.0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305887.0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58047.0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121382.0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6371.0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6371.0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97302.0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4293744</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137525.0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483062.0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620587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2412969.0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1260188.0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3673157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4293744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CONSTRUCTIVE DIALOGUE INSTITUTE </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3338208</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62751</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3275457</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272954.75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3711126</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13.5961217</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2412969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3338208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278184</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8.674003537</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3338208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278184</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13.5961217</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2601250</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4459151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0.5833509563</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1911360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206231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2117591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3338208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0.6343496271</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56635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1911360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0.02963073414</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248</v>
      </c>
      <c r="D41" s="75">
        <f>'Expenses 2024'!D40</f>
        <v>2918615</v>
      </c>
      <c r="E41" s="164">
        <f t="shared" ref="E41:E44" si="1">D41/$D$44</f>
        <v>0.874305915</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336657</v>
      </c>
      <c r="E42" s="164">
        <f t="shared" si="1"/>
        <v>0.1008496175</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82936</v>
      </c>
      <c r="E43" s="164">
        <f t="shared" si="1"/>
        <v>0.02484446745</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3338208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2601250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82936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31.36454616</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4196442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620587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6.762052702</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4293744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CONSTRUCTIVE DIALOGUE INSTITUTE </v>
      </c>
      <c r="B1" s="2" t="s">
        <v>249</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8"/>
      <c r="B5" s="49"/>
      <c r="C5" s="147" t="s">
        <v>184</v>
      </c>
      <c r="D5" s="177">
        <f>'Ratios 2022'!D8</f>
        <v>5.96397699</v>
      </c>
      <c r="E5" s="177">
        <f>'Ratios 2023'!D8</f>
        <v>3.344492877</v>
      </c>
      <c r="F5" s="177">
        <f>'Ratios 2024'!D8</f>
        <v>13.5961217</v>
      </c>
      <c r="G5" s="177">
        <f>average(D5:F5)</f>
        <v>7.634863856</v>
      </c>
      <c r="H5" s="149" t="s">
        <v>191</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192</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193</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8"/>
      <c r="B10" s="49"/>
      <c r="C10" s="147" t="s">
        <v>192</v>
      </c>
      <c r="D10" s="148">
        <f>'Ratios 2022'!D14</f>
        <v>3.91153186</v>
      </c>
      <c r="E10" s="148">
        <f>'Ratios 2023'!D14</f>
        <v>1.636356249</v>
      </c>
      <c r="F10" s="148">
        <f>'Ratios 2024'!D14</f>
        <v>8.674003537</v>
      </c>
      <c r="G10" s="177">
        <f>average(D10:F10)</f>
        <v>4.740630549</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8"/>
      <c r="B15" s="49"/>
      <c r="C15" s="147" t="s">
        <v>200</v>
      </c>
      <c r="D15" s="180">
        <f>'Ratios 2022'!D20</f>
        <v>0</v>
      </c>
      <c r="E15" s="180">
        <f>'Ratios 2023'!D20</f>
        <v>0</v>
      </c>
      <c r="F15" s="180">
        <f>'Ratios 2024'!D20</f>
        <v>0</v>
      </c>
      <c r="G15" s="177">
        <f>average(D15:F15)</f>
        <v>0</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0.9359358592</v>
      </c>
      <c r="E20" s="162">
        <f>'Ratios 2023'!D26</f>
        <v>0.663299287</v>
      </c>
      <c r="F20" s="162">
        <f>'Ratios 2024'!D26</f>
        <v>0.5833509563</v>
      </c>
      <c r="G20" s="181">
        <f>average(D20:F20)</f>
        <v>0.7275287008</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0.7874469672</v>
      </c>
      <c r="E25" s="162">
        <f>'Ratios 2023'!D33</f>
        <v>0.787037588</v>
      </c>
      <c r="F25" s="162">
        <f>'Ratios 2024'!D33</f>
        <v>0.6343496271</v>
      </c>
      <c r="G25" s="181">
        <f>average(D25:F25)</f>
        <v>0.7362780608</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0.01996015701</v>
      </c>
      <c r="E30" s="162">
        <f>'Ratios 2023'!D38</f>
        <v>0.03236206463</v>
      </c>
      <c r="F30" s="162">
        <f>'Ratios 2024'!D38</f>
        <v>0.02963073414</v>
      </c>
      <c r="G30" s="181">
        <f>average(D30:F30)</f>
        <v>0.02731765193</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8"/>
      <c r="B35" s="49"/>
      <c r="C35" s="147" t="s">
        <v>254</v>
      </c>
      <c r="D35" s="162">
        <f>'Ratios 2022'!E41</f>
        <v>0.660230374</v>
      </c>
      <c r="E35" s="162">
        <f>'Ratios 2023'!E41</f>
        <v>0.8180701872</v>
      </c>
      <c r="F35" s="162">
        <f>'Ratios 2024'!E41</f>
        <v>0.874305915</v>
      </c>
      <c r="G35" s="181">
        <f t="shared" ref="G35:G37" si="1">average(D35:F35)</f>
        <v>0.7842021587</v>
      </c>
      <c r="H35" s="181"/>
      <c r="I35" s="43"/>
      <c r="J35" s="43"/>
      <c r="K35" s="43"/>
      <c r="L35" s="43"/>
      <c r="M35" s="43"/>
      <c r="N35" s="43"/>
      <c r="O35" s="43"/>
      <c r="P35" s="43"/>
      <c r="Q35" s="43"/>
      <c r="R35" s="43"/>
      <c r="S35" s="43"/>
      <c r="T35" s="43"/>
      <c r="U35" s="43"/>
      <c r="V35" s="43"/>
      <c r="W35" s="43"/>
      <c r="X35" s="43"/>
      <c r="Y35" s="43"/>
    </row>
    <row r="36">
      <c r="A36" s="138"/>
      <c r="B36" s="52"/>
      <c r="C36" s="147" t="s">
        <v>221</v>
      </c>
      <c r="D36" s="162">
        <f>'Ratios 2022'!E42</f>
        <v>0.24838868</v>
      </c>
      <c r="E36" s="162">
        <f>'Ratios 2023'!E42</f>
        <v>0.09748588093</v>
      </c>
      <c r="F36" s="162">
        <f>'Ratios 2024'!E42</f>
        <v>0.1008496175</v>
      </c>
      <c r="G36" s="181">
        <f t="shared" si="1"/>
        <v>0.1489080595</v>
      </c>
      <c r="H36" s="181"/>
      <c r="I36" s="43"/>
      <c r="J36" s="43"/>
      <c r="K36" s="43"/>
      <c r="L36" s="43"/>
      <c r="M36" s="43"/>
      <c r="N36" s="43"/>
      <c r="O36" s="43"/>
      <c r="P36" s="43"/>
      <c r="Q36" s="43"/>
      <c r="R36" s="43"/>
      <c r="S36" s="43"/>
      <c r="T36" s="43"/>
      <c r="U36" s="43"/>
      <c r="V36" s="43"/>
      <c r="W36" s="43"/>
      <c r="X36" s="43"/>
      <c r="Y36" s="43"/>
    </row>
    <row r="37">
      <c r="A37" s="138"/>
      <c r="B37" s="182"/>
      <c r="C37" s="147" t="s">
        <v>222</v>
      </c>
      <c r="D37" s="162">
        <f>'Ratios 2022'!E43</f>
        <v>0.09138094603</v>
      </c>
      <c r="E37" s="162">
        <f>'Ratios 2023'!E43</f>
        <v>0.08444393189</v>
      </c>
      <c r="F37" s="162">
        <f>'Ratios 2024'!E43</f>
        <v>0.02484446745</v>
      </c>
      <c r="G37" s="181">
        <f t="shared" si="1"/>
        <v>0.06688978179</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18.3282158</v>
      </c>
      <c r="E42" s="165">
        <f>'Ratios 2023'!D49</f>
        <v>4.298124964</v>
      </c>
      <c r="F42" s="165">
        <f>'Ratios 2024'!D49</f>
        <v>31.36454616</v>
      </c>
      <c r="G42" s="183">
        <f>average(D42:F42)</f>
        <v>17.99696231</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32.21237555</v>
      </c>
      <c r="E47" s="148">
        <f>'Ratios 2023'!D54</f>
        <v>20.28516074</v>
      </c>
      <c r="F47" s="148">
        <f>'Ratios 2024'!D54</f>
        <v>6.762052702</v>
      </c>
      <c r="G47" s="177">
        <f>average(D47:F47)</f>
        <v>19.75319633</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8"/>
      <c r="B52" s="49"/>
      <c r="C52" s="147" t="s">
        <v>239</v>
      </c>
      <c r="D52" s="184">
        <f>'Ratios 2022'!D59</f>
        <v>0</v>
      </c>
      <c r="E52" s="184">
        <f>'Ratios 2023'!D59</f>
        <v>0</v>
      </c>
      <c r="F52" s="184">
        <f>'Ratios 2024'!D59</f>
        <v>0</v>
      </c>
      <c r="G52" s="185">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CONSTRUCTIVE DIALOGUE INSTITUTE </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CONSTRUCTIVE DIALOGUE INSTITUTE </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3665020.0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3665020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97500.0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95428.0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192928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6410.0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48761.0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2769.0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51530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3915888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CONSTRUCTIVE DIALOGUE INSTITUTE </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701888</v>
      </c>
      <c r="D7" s="99">
        <v>501931.0</v>
      </c>
      <c r="E7" s="99">
        <v>98349.0</v>
      </c>
      <c r="F7" s="99">
        <v>101608.0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875805</v>
      </c>
      <c r="D9" s="99">
        <v>734869.0</v>
      </c>
      <c r="E9" s="99">
        <v>79709.0</v>
      </c>
      <c r="F9" s="99">
        <v>61227.0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31491</v>
      </c>
      <c r="D11" s="99">
        <v>14849.0</v>
      </c>
      <c r="E11" s="99">
        <v>11617.0</v>
      </c>
      <c r="F11" s="99">
        <v>5025.0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113961</v>
      </c>
      <c r="D12" s="99">
        <v>69737.0</v>
      </c>
      <c r="E12" s="99">
        <v>27682.0</v>
      </c>
      <c r="F12" s="99">
        <v>16542.0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9921</v>
      </c>
      <c r="D15" s="99">
        <v>0.0</v>
      </c>
      <c r="E15" s="99">
        <v>9921.0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37581</v>
      </c>
      <c r="D16" s="99">
        <v>0.0</v>
      </c>
      <c r="E16" s="99">
        <v>37581.0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120653</v>
      </c>
      <c r="D20" s="99">
        <v>13247.0</v>
      </c>
      <c r="E20" s="99">
        <v>106282.0</v>
      </c>
      <c r="F20" s="99">
        <v>1124.0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45131</v>
      </c>
      <c r="D21" s="99">
        <v>148.0</v>
      </c>
      <c r="E21" s="99">
        <v>44983.0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1889</v>
      </c>
      <c r="D22" s="99">
        <v>1034.0</v>
      </c>
      <c r="E22" s="99">
        <v>358.0</v>
      </c>
      <c r="F22" s="99">
        <v>497.0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79758</v>
      </c>
      <c r="D23" s="99">
        <v>21161.0</v>
      </c>
      <c r="E23" s="99">
        <v>52427.0</v>
      </c>
      <c r="F23" s="99">
        <v>6170.0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50162</v>
      </c>
      <c r="D26" s="99">
        <v>2104.0</v>
      </c>
      <c r="E26" s="99">
        <v>40651.0</v>
      </c>
      <c r="F26" s="99">
        <v>7407.0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21540</v>
      </c>
      <c r="D28" s="99">
        <v>0.0</v>
      </c>
      <c r="E28" s="99">
        <v>21492.0</v>
      </c>
      <c r="F28" s="99">
        <v>48.0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12214</v>
      </c>
      <c r="D32" s="99">
        <v>0.0</v>
      </c>
      <c r="E32" s="99">
        <v>12214.0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47905</v>
      </c>
      <c r="D34" s="99">
        <v>47905.0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27874</v>
      </c>
      <c r="D35" s="99">
        <v>27874.0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6920</v>
      </c>
      <c r="D36" s="99">
        <v>6645.0</v>
      </c>
      <c r="E36" s="99">
        <v>275.0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3575</v>
      </c>
      <c r="D37" s="99">
        <v>3257.0</v>
      </c>
      <c r="E37" s="99">
        <v>0.0</v>
      </c>
      <c r="F37" s="99">
        <v>318.0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2188268</v>
      </c>
      <c r="D40" s="103">
        <f t="shared" si="2"/>
        <v>1444761</v>
      </c>
      <c r="E40" s="103">
        <f t="shared" si="2"/>
        <v>543541</v>
      </c>
      <c r="F40" s="103">
        <f t="shared" si="2"/>
        <v>199966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CONSTRUCTIVE DIALOGUE INSTITUTE </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1087565.0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2577543.0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9100.0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98441.0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6371.0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6371.0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3772649</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85485.0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31633.0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117118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713290.0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2942241.0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3655531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3772649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CONSTRUCTIVE DIALOGUE INSTITUTE </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2188268</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0</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2188268</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182355.6667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1087565</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5.96397699</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713290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2188268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182355.6667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3.91153186</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2188268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182355.6667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5.96397699</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3665020</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3915888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0.9359358592</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1577693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145452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1723145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2188268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0.7874469672</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31491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1577693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0.01996015701</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1444761</v>
      </c>
      <c r="E41" s="164">
        <f t="shared" ref="E41:E44" si="1">D41/$D$44</f>
        <v>0.660230374</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543541</v>
      </c>
      <c r="E42" s="164">
        <f t="shared" si="1"/>
        <v>0.24838868</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199966</v>
      </c>
      <c r="E43" s="164">
        <f t="shared" si="1"/>
        <v>0.09138094603</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2188268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3665020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199966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18.3282158</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3772649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117118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32.21237555</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3772649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CONSTRUCTIVE DIALOGUE INSTITUTE </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884365.0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884365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206927.0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148002.0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354929</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42198.0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41335.0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242</v>
      </c>
      <c r="D40" s="74"/>
      <c r="E40" s="48">
        <v>9289.0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99</v>
      </c>
      <c r="D41" s="74"/>
      <c r="E41" s="48">
        <v>1166.0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51790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1333282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CONSTRUCTIVE DIALOGUE INSTITUTE </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820588</v>
      </c>
      <c r="D7" s="99">
        <v>657857.0</v>
      </c>
      <c r="E7" s="99">
        <v>58109.0</v>
      </c>
      <c r="F7" s="99">
        <v>104622.0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916693</v>
      </c>
      <c r="D9" s="99">
        <v>753831.0</v>
      </c>
      <c r="E9" s="99">
        <v>92703.0</v>
      </c>
      <c r="F9" s="99">
        <v>70159.0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56222</v>
      </c>
      <c r="D11" s="99">
        <v>40131.0</v>
      </c>
      <c r="E11" s="99">
        <v>15945.0</v>
      </c>
      <c r="F11" s="99">
        <v>146.0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124192</v>
      </c>
      <c r="D12" s="99">
        <v>97253.0</v>
      </c>
      <c r="E12" s="99">
        <v>12724.0</v>
      </c>
      <c r="F12" s="99">
        <v>14215.0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1562</v>
      </c>
      <c r="D15" s="99">
        <v>0.0</v>
      </c>
      <c r="E15" s="99">
        <v>1562.0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39130</v>
      </c>
      <c r="D16" s="99">
        <v>0.0</v>
      </c>
      <c r="E16" s="99">
        <v>39130.0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66356</v>
      </c>
      <c r="D20" s="99">
        <v>60453.0</v>
      </c>
      <c r="E20" s="99">
        <v>4859.0</v>
      </c>
      <c r="F20" s="99">
        <v>1044.0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29849</v>
      </c>
      <c r="D21" s="99">
        <v>26728.0</v>
      </c>
      <c r="E21" s="99">
        <v>3121.0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5206</v>
      </c>
      <c r="D22" s="99">
        <v>4164.0</v>
      </c>
      <c r="E22" s="99">
        <v>480.0</v>
      </c>
      <c r="F22" s="99">
        <v>562.0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246242</v>
      </c>
      <c r="D23" s="99">
        <v>236983.0</v>
      </c>
      <c r="E23" s="99">
        <v>1961.0</v>
      </c>
      <c r="F23" s="99">
        <v>7298.0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46105</v>
      </c>
      <c r="D26" s="99">
        <v>37656.0</v>
      </c>
      <c r="E26" s="99">
        <v>5026.0</v>
      </c>
      <c r="F26" s="99">
        <v>3423.0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51217</v>
      </c>
      <c r="D28" s="99">
        <v>51217.0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8881</v>
      </c>
      <c r="D32" s="99">
        <v>6975.0</v>
      </c>
      <c r="E32" s="99">
        <v>1171.0</v>
      </c>
      <c r="F32" s="99">
        <v>735.0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243</v>
      </c>
      <c r="C34" s="98">
        <f t="shared" si="1"/>
        <v>15068</v>
      </c>
      <c r="D34" s="99">
        <v>11140.0</v>
      </c>
      <c r="E34" s="99">
        <v>729.0</v>
      </c>
      <c r="F34" s="99">
        <v>3199.0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9288</v>
      </c>
      <c r="D35" s="99">
        <v>8921.0</v>
      </c>
      <c r="E35" s="99">
        <v>14.0</v>
      </c>
      <c r="F35" s="99">
        <v>353.0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2436599</v>
      </c>
      <c r="D40" s="103">
        <f t="shared" si="2"/>
        <v>1993309</v>
      </c>
      <c r="E40" s="103">
        <f t="shared" si="2"/>
        <v>237534</v>
      </c>
      <c r="F40" s="103">
        <f t="shared" si="2"/>
        <v>205756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CONSTRUCTIVE DIALOGUE INSTITUTE </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100.0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678999.0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1862654.0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18436.0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15499.0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6371.0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6371.0</v>
      </c>
      <c r="E12" s="108">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103500.0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2679188</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31446.0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95528.0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126974</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332262.0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2219952.0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2552214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2679188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