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<sst xmlns="http://schemas.openxmlformats.org/spreadsheetml/2006/main" count="867" uniqueCount="252">
  <si>
    <t>UNITED WAY OF THE GREATER TRIANGLE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</si>
  <si>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</si>
  <si>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</si>
  <si>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</si>
  <si>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</si>
  <si>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</si>
  <si>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</si>
  <si>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</si>
  <si>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</si>
  <si>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</si>
  <si>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</si>
  <si>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</si>
  <si>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</si>
  <si>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</si>
  <si>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</si>
  <si>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</si>
  <si>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</si>
  <si>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</si>
  <si>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</si>
  <si>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</si>
  <si>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</si>
  <si>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</si>
  <si>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</si>
  <si>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</si>
  <si>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</si>
  <si>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</si>
  <si>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</si>
  <si>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</si>
  <si>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</si>
  <si>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</si>
  <si>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</si>
  <si>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</si>
  <si>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</si>
  <si>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</si>
  <si>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</si>
  <si>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</si>
  <si>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</si>
  <si>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</si>
  <si>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</si>
  <si>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</si>
  <si>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</si>
  <si>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</si>
  <si>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</si>
  <si>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</si>
  <si>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</si>
  <si>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</si>
  <si>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</si>
  <si>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</si>
  <si>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</si>
  <si>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</si>
  <si>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</si>
  <si>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</si>
  <si>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</si>
  <si>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</si>
  <si>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</si>
  <si>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</si>
  <si>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</si>
  <si>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</si>
  <si>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</si>
  <si>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</si>
  <si>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</si>
  <si>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</si>
  <si>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</si>
  <si>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</si>
  <si>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</si>
  <si>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</si>
  <si>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</si>
  <si>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</si>
  <si>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</si>
  <si>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</si>
  <si>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</si>
  <si>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</si>
  <si>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</si>
  <si>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</si>
  <si>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</si>
  <si>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</si>
  <si>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</si>
  <si>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</si>
  <si>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</si>
  <si>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</si>
  <si>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</si>
  <si>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</si>
  <si>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</si>
  <si>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</si>
  <si>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</si>
  <si>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</si>
  <si>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</si>
  <si>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</si>
  <si>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</si>
  <si>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</si>
  <si>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</si>
  <si>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</si>
  <si>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</si>
  <si>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</si>
  <si>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</si>
  <si>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</si>
  <si>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</si>
  <si>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REIMBURSEMENTS AND OTHER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</si>
  <si>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</si>
  <si>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</si>
  <si>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</si>
  <si>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</si>
  <si>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</si>
  <si>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</si>
  <si>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</si>
  <si>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</si>
  <si>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</si>
  <si>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</si>
  <si>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</si>
  <si>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</si>
  <si>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</si>
  <si>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</si>
  <si>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</si>
  <si>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</si>
  <si>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</si>
  <si>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</si>
  <si>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</si>
  <si>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</si>
  <si>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</si>
  <si>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</si>
  <si>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</si>
  <si>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</si>
  <si>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</si>
  <si>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</si>
  <si>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</si>
  <si>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</si>
  <si>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</si>
  <si>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</si>
  <si>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</si>
  <si>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</si>
  <si>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</si>
  <si>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</si>
  <si>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</si>
  <si>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</si>
  <si>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</si>
  <si>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DUES &amp;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</si>
  <si>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</si>
  <si>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</si>
  <si>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</si>
  <si>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</si>
  <si>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</si>
  <si>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</si>
  <si>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</si>
  <si>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</si>
  <si>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</si>
  <si>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</si>
  <si>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</si>
  <si>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</si>
  <si>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</si>
  <si>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</si>
  <si>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</si>
  <si>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</si>
  <si>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</si>
  <si>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</si>
  <si>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</si>
  <si>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</si>
  <si>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</si>
  <si>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</si>
  <si>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</si>
  <si>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</si>
  <si>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</si>
  <si>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</si>
  <si>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</si>
  <si>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</si>
  <si>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</si>
  <si>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</si>
  <si>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</si>
  <si>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</si>
  <si>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</si>
  <si>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</si>
  <si>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</si>
  <si>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</si>
  <si>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</si>
  <si>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</si>
  <si>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</si>
  <si>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</si>
  <si>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</si>
  <si>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</si>
  <si>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</si>
  <si>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</si>
  <si>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</si>
  <si>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</si>
  <si>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</si>
  <si>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</si>
  <si>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</si>
  <si>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</si>
  <si>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</si>
  <si>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</si>
  <si>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</si>
  <si>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</si>
  <si>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</si>
  <si>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</si>
  <si>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</si>
  <si>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</si>
  <si>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</si>
  <si>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</si>
  <si>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</si>
  <si>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</si>
  <si>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</si>
  <si>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</si>
  <si>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</si>
  <si>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</si>
  <si>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</si>
  <si>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</si>
  <si>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</si>
  <si>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</si>
  <si>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</si>
  <si>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</si>
  <si>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</si>
  <si>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</si>
  <si>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</si>
  <si>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</si>
  <si>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</si>
  <si>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</si>
  <si>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</si>
  <si>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</si>
  <si>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</si>
  <si>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</si>
  <si>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</si>
  <si>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</si>
  <si>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</si>
  <si>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</si>
  <si>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</si>
  <si>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</si>
  <si>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</si>
  <si>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</si>
  <si>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</si>
  <si>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</si>
  <si>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</si>
  <si>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</si>
  <si>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</si>
  <si>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</si>
  <si>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</si>
  <si>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</si>
  <si>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</si>
  <si>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</si>
  <si>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</si>
  <si>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OTHER REVENUE </t>
  </si>
  <si>
    <t xml:space="preserve">BAD DEBT EXPENSE </t>
  </si>
  <si>
    <t>SPECIAL EVENTS</t>
  </si>
  <si>
    <t>DUES AND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</si>
  <si>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</si>
  <si>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</si>
  <si>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DUES AND SUBSCRIPTIONS </t>
  </si>
  <si>
    <t xml:space="preserve">SPECIAL EVENTS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</si>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</sst>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UNITED WAY OF THE GREATER TRIANGLE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9477102</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73801</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9403301</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783608.4167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1504466</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1.919920675</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784536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9477102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789758.5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0.993387219</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278520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9477102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789758.5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0.3526647703</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2.272585445</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2023'!F10:F15)</f>
        <v>7450933</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7578652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0.9831475307</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2343160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445918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2789078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9477102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0.2942965054</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280053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2343160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0.119519367</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241</v>
      </c>
      <c r="D41" s="75">
        <f>'Expenses 2022'!D40</f>
        <v>7008946</v>
      </c>
      <c r="E41" s="165">
        <f t="shared" ref="E41:E44" si="1">D41/$D$44</f>
        <v>0.739566378</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1444553</v>
      </c>
      <c r="E42" s="165">
        <f t="shared" si="1"/>
        <v>0.1524256044</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1023603</v>
      </c>
      <c r="E43" s="165">
        <f t="shared" si="1"/>
        <v>0.1080080176</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9477102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7450933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1023603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7.27912384</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4643678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3302771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1.405994542</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5232782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UNITED WAY OF THE GREATER TRIANGLE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7079458.0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7079458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9469.0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9469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10757.0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237</v>
      </c>
      <c r="D39" s="74"/>
      <c r="E39" s="48">
        <v>97139.0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97139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7196823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UNITED WAY OF THE GREATER TRIANGLE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4451560</v>
      </c>
      <c r="D3" s="99">
        <v>4451560.0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402917</v>
      </c>
      <c r="D7" s="99">
        <v>202217.0</v>
      </c>
      <c r="E7" s="99">
        <v>86883.0</v>
      </c>
      <c r="F7" s="99">
        <v>113817.0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1643012</v>
      </c>
      <c r="D9" s="99">
        <v>824599.0</v>
      </c>
      <c r="E9" s="99">
        <v>354292.0</v>
      </c>
      <c r="F9" s="99">
        <v>464121.0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39895</v>
      </c>
      <c r="D10" s="99">
        <v>22934.0</v>
      </c>
      <c r="E10" s="99">
        <v>5634.0</v>
      </c>
      <c r="F10" s="99">
        <v>11327.0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178349</v>
      </c>
      <c r="D11" s="99">
        <v>102528.0</v>
      </c>
      <c r="E11" s="99">
        <v>25186.0</v>
      </c>
      <c r="F11" s="99">
        <v>50635.0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149212</v>
      </c>
      <c r="D12" s="99">
        <v>74887.0</v>
      </c>
      <c r="E12" s="99">
        <v>32175.0</v>
      </c>
      <c r="F12" s="99">
        <v>42150.0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11713</v>
      </c>
      <c r="D15" s="99">
        <v>0.0</v>
      </c>
      <c r="E15" s="99">
        <v>11713.0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42500</v>
      </c>
      <c r="D16" s="99">
        <v>27106.0</v>
      </c>
      <c r="E16" s="99">
        <v>7262.0</v>
      </c>
      <c r="F16" s="99">
        <v>8132.0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341189</v>
      </c>
      <c r="D20" s="99">
        <v>235205.0</v>
      </c>
      <c r="E20" s="99">
        <v>45732.0</v>
      </c>
      <c r="F20" s="99">
        <v>60252.0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7092</v>
      </c>
      <c r="D21" s="99">
        <v>4044.0</v>
      </c>
      <c r="E21" s="99">
        <v>0.0</v>
      </c>
      <c r="F21" s="99">
        <v>3048.0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44968</v>
      </c>
      <c r="D22" s="99">
        <v>23605.0</v>
      </c>
      <c r="E22" s="99">
        <v>11957.0</v>
      </c>
      <c r="F22" s="99">
        <v>9406.0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247266</v>
      </c>
      <c r="D23" s="99">
        <v>171133.0</v>
      </c>
      <c r="E23" s="99">
        <v>53293.0</v>
      </c>
      <c r="F23" s="99">
        <v>22840.0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83949</v>
      </c>
      <c r="D25" s="99">
        <v>41974.0</v>
      </c>
      <c r="E25" s="99">
        <v>29383.0</v>
      </c>
      <c r="F25" s="99">
        <v>12592.0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32873</v>
      </c>
      <c r="D28" s="99">
        <v>21255.0</v>
      </c>
      <c r="E28" s="99">
        <v>8580.0</v>
      </c>
      <c r="F28" s="99">
        <v>3038.0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6971</v>
      </c>
      <c r="D29" s="99">
        <v>3486.0</v>
      </c>
      <c r="E29" s="99">
        <v>2439.0</v>
      </c>
      <c r="F29" s="99">
        <v>1046.0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66472</v>
      </c>
      <c r="D30" s="99">
        <v>33236.0</v>
      </c>
      <c r="E30" s="99">
        <v>23265.0</v>
      </c>
      <c r="F30" s="99">
        <v>9971.0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70105</v>
      </c>
      <c r="D31" s="99">
        <v>35425.0</v>
      </c>
      <c r="E31" s="99">
        <v>24276.0</v>
      </c>
      <c r="F31" s="99">
        <v>10404.0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12038</v>
      </c>
      <c r="D32" s="99">
        <v>6019.0</v>
      </c>
      <c r="E32" s="99">
        <v>4213.0</v>
      </c>
      <c r="F32" s="99">
        <v>1806.0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238</v>
      </c>
      <c r="C34" s="98">
        <f t="shared" si="1"/>
        <v>120841</v>
      </c>
      <c r="D34" s="99">
        <v>60421.0</v>
      </c>
      <c r="E34" s="99">
        <v>42294.0</v>
      </c>
      <c r="F34" s="99">
        <v>18126.0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26932</v>
      </c>
      <c r="D35" s="99">
        <v>13156.0</v>
      </c>
      <c r="E35" s="99">
        <v>5208.0</v>
      </c>
      <c r="F35" s="99">
        <v>8568.0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23913</v>
      </c>
      <c r="D36" s="99">
        <v>13641.0</v>
      </c>
      <c r="E36" s="99">
        <v>20.0</v>
      </c>
      <c r="F36" s="99">
        <v>10252.0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8003767</v>
      </c>
      <c r="D40" s="104">
        <f t="shared" si="2"/>
        <v>6368431</v>
      </c>
      <c r="E40" s="104">
        <f t="shared" si="2"/>
        <v>773805</v>
      </c>
      <c r="F40" s="104">
        <f t="shared" si="2"/>
        <v>861531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UNITED WAY OF THE GREATER TRIANGLE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450.0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104640.0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2354177.0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131153.0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63791.0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756401.0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688904.0</v>
      </c>
      <c r="E12" s="109">
        <f>D11-D12</f>
        <v>67497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135233.0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102435.0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2959376</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160904.0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1505000.0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13435.0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1009775.0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2689114</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90559.0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179703.0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270262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2959376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UNITED WAY OF THE GREATER TRIANGLE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8003767</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70105</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7933662</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661138.5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105090</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0.1589530787</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90559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8003767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666980.5833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0.1357745672</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135233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8003767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666980.5833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0.2027540282</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0.3617071069</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7079458</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7196823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0.9836921097</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2045929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367456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2413385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8003767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0.3015311415</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218244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2045929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0.1066723234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245</v>
      </c>
      <c r="D41" s="75">
        <f>'Expenses 2023'!D40</f>
        <v>6368431</v>
      </c>
      <c r="E41" s="165">
        <f t="shared" ref="E41:E44" si="1">D41/$D$44</f>
        <v>0.7956792096</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773805</v>
      </c>
      <c r="E42" s="165">
        <f t="shared" si="1"/>
        <v>0.09668010076</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861531</v>
      </c>
      <c r="E43" s="165">
        <f t="shared" si="1"/>
        <v>0.1076406897</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8003767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7079458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861531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8.217299203</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2654211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1665904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1.593255674</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2959376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UNITED WAY OF THE GREATER TRIANGLE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179</v>
      </c>
      <c r="D5" s="177">
        <f>'Ratios 2021'!D8</f>
        <v>4.348402852</v>
      </c>
      <c r="E5" s="177">
        <f>'Ratios 2022'!D8</f>
        <v>1.919920675</v>
      </c>
      <c r="F5" s="177">
        <f>'Ratios 2023'!D8</f>
        <v>0.1589530787</v>
      </c>
      <c r="G5" s="177">
        <f>average(D5:F5)</f>
        <v>2.142425535</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187</v>
      </c>
      <c r="D10" s="149">
        <f>'Ratios 2021'!D14</f>
        <v>2.626701475</v>
      </c>
      <c r="E10" s="149">
        <f>'Ratios 2022'!D14</f>
        <v>0.993387219</v>
      </c>
      <c r="F10" s="149">
        <f>'Ratios 2023'!D14</f>
        <v>0.1357745672</v>
      </c>
      <c r="G10" s="177">
        <f>average(D10:F10)</f>
        <v>1.25195442</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0.1989506266</v>
      </c>
      <c r="E15" s="180">
        <f>'Ratios 2022'!D20</f>
        <v>0.3526647703</v>
      </c>
      <c r="F15" s="180">
        <f>'Ratios 2023'!D20</f>
        <v>0.2027540282</v>
      </c>
      <c r="G15" s="177">
        <f>average(D15:F15)</f>
        <v>0.251456475</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0.9541409837</v>
      </c>
      <c r="E20" s="163">
        <f>'Ratios 2022'!D26</f>
        <v>0.9831475307</v>
      </c>
      <c r="F20" s="163">
        <f>'Ratios 2023'!D26</f>
        <v>0.9836921097</v>
      </c>
      <c r="G20" s="181">
        <f>average(D20:F20)</f>
        <v>0.9736602081</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0.2021534222</v>
      </c>
      <c r="E25" s="163">
        <f>'Ratios 2022'!D33</f>
        <v>0.2942965054</v>
      </c>
      <c r="F25" s="163">
        <f>'Ratios 2023'!D33</f>
        <v>0.3015311415</v>
      </c>
      <c r="G25" s="181">
        <f>average(D25:F25)</f>
        <v>0.2659936897</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0.1213751837</v>
      </c>
      <c r="E30" s="163">
        <f>'Ratios 2022'!D38</f>
        <v>0.119519367</v>
      </c>
      <c r="F30" s="163">
        <f>'Ratios 2023'!D38</f>
        <v>0.1066723234</v>
      </c>
      <c r="G30" s="181">
        <f>average(D30:F30)</f>
        <v>0.1158556247</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0.8135553966</v>
      </c>
      <c r="E35" s="163">
        <f>'Ratios 2022'!E41</f>
        <v>0.739566378</v>
      </c>
      <c r="F35" s="163">
        <f>'Ratios 2023'!E41</f>
        <v>0.7956792096</v>
      </c>
      <c r="G35" s="181">
        <f t="shared" ref="G35:G37" si="1">average(D35:F35)</f>
        <v>0.7829336614</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0.1093653372</v>
      </c>
      <c r="E36" s="163">
        <f>'Ratios 2022'!E42</f>
        <v>0.1524256044</v>
      </c>
      <c r="F36" s="163">
        <f>'Ratios 2023'!E42</f>
        <v>0.09668010076</v>
      </c>
      <c r="G36" s="181">
        <f t="shared" si="1"/>
        <v>0.1194903474</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0.07707926628</v>
      </c>
      <c r="E37" s="163">
        <f>'Ratios 2022'!E43</f>
        <v>0.1080080176</v>
      </c>
      <c r="F37" s="163">
        <f>'Ratios 2023'!E43</f>
        <v>0.1076406897</v>
      </c>
      <c r="G37" s="181">
        <f t="shared" si="1"/>
        <v>0.0975759912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10.81213327</v>
      </c>
      <c r="E42" s="166">
        <f>'Ratios 2022'!D49</f>
        <v>7.27912384</v>
      </c>
      <c r="F42" s="166">
        <f>'Ratios 2023'!D49</f>
        <v>8.217299203</v>
      </c>
      <c r="G42" s="183">
        <f>average(D42:F42)</f>
        <v>8.769518773</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1.652669726</v>
      </c>
      <c r="E47" s="149">
        <f>'Ratios 2022'!D54</f>
        <v>1.405994542</v>
      </c>
      <c r="F47" s="149">
        <f>'Ratios 2023'!D54</f>
        <v>1.593255674</v>
      </c>
      <c r="G47" s="177">
        <f>average(D47:F47)</f>
        <v>1.550639981</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UNITED WAY OF THE GREATER TRIANGLE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UNITED WAY OF THE GREATER TRIANGLE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398457.0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1.0195109E7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128592.0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10593566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5258.0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5258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7090.0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57968.0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21236.0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79204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10685118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UNITED WAY OF THE GREATER TRIANGLE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8417823</v>
      </c>
      <c r="D3" s="99">
        <v>8417823.0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465777</v>
      </c>
      <c r="D7" s="99">
        <v>156129.0</v>
      </c>
      <c r="E7" s="99">
        <v>231583.0</v>
      </c>
      <c r="F7" s="99">
        <v>78065.0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1689746</v>
      </c>
      <c r="D9" s="99">
        <v>507738.0</v>
      </c>
      <c r="E9" s="99">
        <v>689820.0</v>
      </c>
      <c r="F9" s="99">
        <v>492188.0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55909</v>
      </c>
      <c r="D10" s="99">
        <v>18363.0</v>
      </c>
      <c r="E10" s="99">
        <v>22237.0</v>
      </c>
      <c r="F10" s="99">
        <v>15309.0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205718</v>
      </c>
      <c r="D11" s="99">
        <v>106629.0</v>
      </c>
      <c r="E11" s="99">
        <v>24697.0</v>
      </c>
      <c r="F11" s="99">
        <v>74392.0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152502</v>
      </c>
      <c r="D12" s="99">
        <v>49601.0</v>
      </c>
      <c r="E12" s="99">
        <v>59762.0</v>
      </c>
      <c r="F12" s="99">
        <v>43139.0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23051</v>
      </c>
      <c r="D15" s="99">
        <v>20175.0</v>
      </c>
      <c r="E15" s="99">
        <v>2013.0</v>
      </c>
      <c r="F15" s="99">
        <v>863.0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40755</v>
      </c>
      <c r="D16" s="99">
        <v>20378.0</v>
      </c>
      <c r="E16" s="99">
        <v>14264.0</v>
      </c>
      <c r="F16" s="99">
        <v>6113.0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798137</v>
      </c>
      <c r="D20" s="99">
        <v>571398.0</v>
      </c>
      <c r="E20" s="99">
        <v>129936.0</v>
      </c>
      <c r="F20" s="99">
        <v>96803.0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84465</v>
      </c>
      <c r="D21" s="99">
        <v>52242.0</v>
      </c>
      <c r="E21" s="99">
        <v>4421.0</v>
      </c>
      <c r="F21" s="99">
        <v>27802.0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93617</v>
      </c>
      <c r="D22" s="99">
        <v>46990.0</v>
      </c>
      <c r="E22" s="99">
        <v>23959.0</v>
      </c>
      <c r="F22" s="99">
        <v>22668.0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151895</v>
      </c>
      <c r="D23" s="99">
        <v>84576.0</v>
      </c>
      <c r="E23" s="99">
        <v>47020.0</v>
      </c>
      <c r="F23" s="99">
        <v>20299.0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84003</v>
      </c>
      <c r="D25" s="99">
        <v>42743.0</v>
      </c>
      <c r="E25" s="99">
        <v>28826.0</v>
      </c>
      <c r="F25" s="99">
        <v>12434.0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15285</v>
      </c>
      <c r="D26" s="99">
        <v>11482.0</v>
      </c>
      <c r="E26" s="99">
        <v>658.0</v>
      </c>
      <c r="F26" s="99">
        <v>3145.0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121402</v>
      </c>
      <c r="D28" s="99">
        <v>76775.0</v>
      </c>
      <c r="E28" s="99">
        <v>7163.0</v>
      </c>
      <c r="F28" s="99">
        <v>37464.0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225</v>
      </c>
      <c r="D29" s="99">
        <v>173.0</v>
      </c>
      <c r="E29" s="99">
        <v>0.0</v>
      </c>
      <c r="F29" s="99">
        <v>52.0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171708</v>
      </c>
      <c r="D30" s="99">
        <v>85854.0</v>
      </c>
      <c r="E30" s="99">
        <v>60098.0</v>
      </c>
      <c r="F30" s="99">
        <v>25756.0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99512</v>
      </c>
      <c r="D31" s="99">
        <v>49756.0</v>
      </c>
      <c r="E31" s="99">
        <v>34829.0</v>
      </c>
      <c r="F31" s="99">
        <v>14927.0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11172</v>
      </c>
      <c r="D32" s="99">
        <v>5586.0</v>
      </c>
      <c r="E32" s="99">
        <v>3910.0</v>
      </c>
      <c r="F32" s="99">
        <v>1676.0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28693</v>
      </c>
      <c r="D34" s="99">
        <v>17013.0</v>
      </c>
      <c r="E34" s="99">
        <v>4990.0</v>
      </c>
      <c r="F34" s="99">
        <v>6690.0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12711395</v>
      </c>
      <c r="D40" s="104">
        <f t="shared" si="2"/>
        <v>10341424</v>
      </c>
      <c r="E40" s="104">
        <f t="shared" si="2"/>
        <v>1390186</v>
      </c>
      <c r="F40" s="104">
        <f t="shared" si="2"/>
        <v>979785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UNITED WAY OF THE GREATER TRIANGLE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450.0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4569679.0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3636798.0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285174.0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64066.0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771953.0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550072.0</v>
      </c>
      <c r="E12" s="109">
        <f>D11-D12</f>
        <v>221881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210745.0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8988793</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690756.0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4486423.0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7743.0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683914.0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5868836</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2782420.0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337537.0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3119957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8988793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UNITED WAY OF THE GREATER TRIANGLE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12711395</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99512</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12611883</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1050990.25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4570129</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4.348402852</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2782420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12711395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1059282.917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2.626701475</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210745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12711395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1059282.917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0.1989506266</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4.547353478</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10195109</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10685118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0.9541409837</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2155523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414129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2569652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12711395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0.2021534222</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261627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2155523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0.1213751837</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10341424</v>
      </c>
      <c r="E41" s="165">
        <f t="shared" ref="E41:E44" si="1">D41/$D$44</f>
        <v>0.8135553966</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1390186</v>
      </c>
      <c r="E42" s="165">
        <f t="shared" si="1"/>
        <v>0.1093653372</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979785</v>
      </c>
      <c r="E43" s="165">
        <f t="shared" si="1"/>
        <v>0.07707926628</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12711395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10593566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979785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10.81213327</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8556167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5177179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1.652669726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8988793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UNITED WAY OF THE GREATER TRIANGLE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7450933.0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7450933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4697.0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4697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36884.0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237</v>
      </c>
      <c r="D39" s="74"/>
      <c r="E39" s="48">
        <v>86138.0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86138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7578652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UNITED WAY OF THE GREATER TRIANGLE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5048936</v>
      </c>
      <c r="D3" s="99">
        <v>5048936.0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459014</v>
      </c>
      <c r="D7" s="99">
        <v>141126.0</v>
      </c>
      <c r="E7" s="99">
        <v>196014.0</v>
      </c>
      <c r="F7" s="99">
        <v>121874.0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1884146</v>
      </c>
      <c r="D9" s="99">
        <v>579289.0</v>
      </c>
      <c r="E9" s="99">
        <v>804592.0</v>
      </c>
      <c r="F9" s="99">
        <v>500265.0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67554</v>
      </c>
      <c r="D10" s="99">
        <v>31641.0</v>
      </c>
      <c r="E10" s="99">
        <v>13648.0</v>
      </c>
      <c r="F10" s="99">
        <v>22265.0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212499</v>
      </c>
      <c r="D11" s="99">
        <v>99530.0</v>
      </c>
      <c r="E11" s="99">
        <v>42930.0</v>
      </c>
      <c r="F11" s="99">
        <v>70039.0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165865</v>
      </c>
      <c r="D12" s="99">
        <v>53947.0</v>
      </c>
      <c r="E12" s="99">
        <v>64999.0</v>
      </c>
      <c r="F12" s="99">
        <v>46919.0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835</v>
      </c>
      <c r="D15" s="99">
        <v>0.0</v>
      </c>
      <c r="E15" s="99">
        <v>835.0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45939</v>
      </c>
      <c r="D16" s="99">
        <v>29090.0</v>
      </c>
      <c r="E16" s="99">
        <v>11544.0</v>
      </c>
      <c r="F16" s="99">
        <v>5305.0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609892</v>
      </c>
      <c r="D20" s="99">
        <v>438938.0</v>
      </c>
      <c r="E20" s="99">
        <v>98221.0</v>
      </c>
      <c r="F20" s="99">
        <v>72733.0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31551</v>
      </c>
      <c r="D21" s="99">
        <v>19515.0</v>
      </c>
      <c r="E21" s="99">
        <v>1651.0</v>
      </c>
      <c r="F21" s="99">
        <v>10385.0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67768</v>
      </c>
      <c r="D22" s="99">
        <v>33998.0</v>
      </c>
      <c r="E22" s="99">
        <v>18188.0</v>
      </c>
      <c r="F22" s="99">
        <v>15582.0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251181</v>
      </c>
      <c r="D23" s="99">
        <v>139859.0</v>
      </c>
      <c r="E23" s="99">
        <v>77755.0</v>
      </c>
      <c r="F23" s="99">
        <v>33567.0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83732</v>
      </c>
      <c r="D25" s="99">
        <v>42605.0</v>
      </c>
      <c r="E25" s="99">
        <v>28733.0</v>
      </c>
      <c r="F25" s="99">
        <v>12394.0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80627</v>
      </c>
      <c r="D28" s="99">
        <v>58477.0</v>
      </c>
      <c r="E28" s="99">
        <v>5182.0</v>
      </c>
      <c r="F28" s="99">
        <v>16968.0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166</v>
      </c>
      <c r="D29" s="99">
        <v>83.0</v>
      </c>
      <c r="E29" s="99">
        <v>58.0</v>
      </c>
      <c r="F29" s="99">
        <v>25.0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125501</v>
      </c>
      <c r="D30" s="99">
        <v>62751.0</v>
      </c>
      <c r="E30" s="99">
        <v>43925.0</v>
      </c>
      <c r="F30" s="99">
        <v>18825.0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73801</v>
      </c>
      <c r="D31" s="99">
        <v>36901.0</v>
      </c>
      <c r="E31" s="99">
        <v>25830.0</v>
      </c>
      <c r="F31" s="99">
        <v>11070.0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11520</v>
      </c>
      <c r="D32" s="99">
        <v>5760.0</v>
      </c>
      <c r="E32" s="99">
        <v>4032.0</v>
      </c>
      <c r="F32" s="99">
        <v>1728.0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238</v>
      </c>
      <c r="C34" s="98">
        <f t="shared" si="1"/>
        <v>164625</v>
      </c>
      <c r="D34" s="99">
        <v>164625.0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55065</v>
      </c>
      <c r="D35" s="99">
        <v>0.0</v>
      </c>
      <c r="E35" s="99">
        <v>0.0</v>
      </c>
      <c r="F35" s="99">
        <v>55065.0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36885</v>
      </c>
      <c r="D36" s="99">
        <v>21875.0</v>
      </c>
      <c r="E36" s="99">
        <v>6416.0</v>
      </c>
      <c r="F36" s="99">
        <v>8594.0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9477102</v>
      </c>
      <c r="D40" s="104">
        <f t="shared" si="2"/>
        <v>7008946</v>
      </c>
      <c r="E40" s="104">
        <f t="shared" si="2"/>
        <v>1444553</v>
      </c>
      <c r="F40" s="104">
        <f t="shared" si="2"/>
        <v>1023603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UNITED WAY OF THE GREATER TRIANGLE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450.0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1504016.0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2867943.0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206372.0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64897.0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756401.0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620738.0</v>
      </c>
      <c r="E12" s="109">
        <f>D11-D12</f>
        <v>135663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278520.0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174921.0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5232782</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392771.0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2910000.0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7831.0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864011.0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4174613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784536.0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273633.0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1058169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5232782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