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<sst xmlns="http://schemas.openxmlformats.org/spreadsheetml/2006/main" count="878" uniqueCount="256">
  <si>
    <t>SPECTRUM FOR LIVING DEVELOPMENT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</si>
  <si>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</si>
  <si>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</si>
  <si>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</si>
  <si>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</si>
  <si>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</si>
  <si>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</si>
  <si>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</si>
  <si>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</si>
  <si>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</si>
  <si>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</si>
  <si>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</si>
  <si>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</si>
  <si>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</si>
  <si>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</si>
  <si>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</si>
  <si>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</si>
  <si>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</si>
  <si>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</si>
  <si>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</si>
  <si>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</si>
  <si>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</si>
  <si>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</si>
  <si>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</si>
  <si>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</si>
  <si>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</si>
  <si>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</si>
  <si>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</si>
  <si>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</si>
  <si>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</si>
  <si>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</si>
  <si>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</si>
  <si>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</si>
  <si>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</si>
  <si>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</si>
  <si>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</si>
  <si>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</si>
  <si>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</si>
  <si>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</si>
  <si>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</si>
  <si>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</si>
  <si>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</si>
  <si>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</si>
  <si>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</si>
  <si>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</si>
  <si>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</si>
  <si>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</si>
  <si>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</si>
  <si>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</si>
  <si>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</si>
  <si>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</si>
  <si>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</si>
  <si>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</si>
  <si>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</si>
  <si>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</si>
  <si>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</si>
  <si>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</si>
  <si>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</si>
  <si>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</si>
  <si>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</si>
  <si>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</si>
  <si>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</si>
  <si>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</si>
  <si>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</si>
  <si>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MEDICAID AND SOCIAL SECURITY</t>
  </si>
  <si>
    <t>NON-REIMBURSED EXPENSE FEES</t>
  </si>
  <si>
    <t>GROUP HOME RENTAL</t>
  </si>
  <si>
    <t>MANAGEMENT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</si>
  <si>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</si>
  <si>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</si>
  <si>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</si>
  <si>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</si>
  <si>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</si>
  <si>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</si>
  <si>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</si>
  <si>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</si>
  <si>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</si>
  <si>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</si>
  <si>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</si>
  <si>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</si>
  <si>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</si>
  <si>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</si>
  <si>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</si>
  <si>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</si>
  <si>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</si>
  <si>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</si>
  <si>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</si>
  <si>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</si>
  <si>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</si>
  <si>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</si>
  <si>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</si>
  <si>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</si>
  <si>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</si>
  <si>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</si>
  <si>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</si>
  <si>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</si>
  <si>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</si>
  <si>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</si>
  <si>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</si>
  <si>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</si>
  <si>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</si>
  <si>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</si>
  <si>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</si>
  <si>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</si>
  <si>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</si>
  <si>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</si>
  <si>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</si>
  <si>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</si>
  <si>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</si>
  <si>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</si>
  <si>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</si>
  <si>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</si>
  <si>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</si>
  <si>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</si>
  <si>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</si>
  <si>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</si>
  <si>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</si>
  <si>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</si>
  <si>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</si>
  <si>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</si>
  <si>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</si>
  <si>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</si>
  <si>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</si>
  <si>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</si>
  <si>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</si>
  <si>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</si>
  <si>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</si>
  <si>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</si>
  <si>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</si>
  <si>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</si>
  <si>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</si>
  <si>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</si>
  <si>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</si>
  <si>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</si>
  <si>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</si>
  <si>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</si>
  <si>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</si>
  <si>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</si>
  <si>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UTILITIES/HOUSEKEEPING</t>
  </si>
  <si>
    <t>LEASE EXPENSE</t>
  </si>
  <si>
    <t>BAD DEBT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</si>
  <si>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</si>
  <si>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</si>
  <si>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</si>
  <si>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</si>
  <si>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</si>
  <si>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</si>
  <si>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</si>
  <si>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</si>
  <si>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</si>
  <si>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</si>
  <si>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</si>
  <si>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</si>
  <si>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</si>
  <si>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</si>
  <si>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</si>
  <si>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</si>
  <si>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</si>
  <si>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</si>
  <si>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</si>
  <si>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</si>
  <si>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</si>
  <si>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</si>
  <si>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</si>
  <si>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</si>
  <si>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</si>
  <si>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</si>
  <si>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</si>
  <si>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</si>
  <si>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</si>
  <si>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</si>
  <si>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</si>
  <si>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</si>
  <si>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</si>
  <si>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</si>
  <si>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</si>
  <si>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</si>
  <si>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</si>
  <si>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</si>
  <si>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</si>
  <si>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</si>
  <si>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</si>
  <si>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</si>
  <si>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</si>
  <si>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</si>
  <si>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</si>
  <si>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</si>
  <si>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</si>
  <si>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</si>
  <si>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</si>
  <si>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</si>
  <si>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</si>
  <si>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</si>
  <si>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</si>
  <si>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</si>
  <si>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</si>
  <si>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</si>
  <si>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</si>
  <si>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</si>
  <si>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</si>
  <si>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</si>
  <si>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</si>
  <si>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</si>
  <si>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</si>
  <si>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</si>
  <si>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</si>
  <si>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</si>
  <si>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</si>
  <si>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</si>
  <si>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</si>
  <si>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</si>
  <si>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</si>
  <si>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</si>
  <si>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</si>
  <si>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</si>
  <si>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</si>
  <si>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</si>
  <si>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</si>
  <si>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</si>
  <si>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</si>
  <si>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</si>
  <si>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</si>
  <si>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</si>
  <si>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</si>
  <si>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</si>
  <si>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</si>
  <si>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</si>
  <si>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</si>
  <si>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</si>
  <si>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</si>
  <si>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</si>
  <si>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</si>
  <si>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</si>
  <si>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</si>
  <si>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</si>
  <si>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</si>
  <si>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</si>
  <si>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</si>
  <si>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</si>
  <si>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</si>
  <si>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</si>
  <si>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</si>
  <si>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UTILITIES</t>
  </si>
  <si>
    <t>DIETARY/HOUSEKEEPING</t>
  </si>
  <si>
    <t>EXPECTED CREDIT LOSSES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</si>
  <si>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</si>
  <si>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</si>
  <si>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UTILITIES AND PURCHASED</t>
  </si>
  <si>
    <t xml:space="preserve"> EXPECTED CREDIT LOSSES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</si>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</sst>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SPECTRUM FOR LIVING DEVELOPMENT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44419833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837350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43582483</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3631873.583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6616461</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1.82177624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12103092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44419833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3701652.75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3.269645431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44419833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3701652.75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1.82177624</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39851489</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43867015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0.9084613804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28887993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7068466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35956459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44419833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0.8094685768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4931927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28887993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0.1707258445</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245</v>
      </c>
      <c r="D41" s="75">
        <f>'Expenses 2023'!D40</f>
        <v>38874756</v>
      </c>
      <c r="E41" s="164">
        <f t="shared" ref="E41:E44" si="1">D41/$D$44</f>
        <v>0.8751666401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5329215</v>
      </c>
      <c r="E42" s="164">
        <f t="shared" si="1"/>
        <v>0.1199737739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215862</v>
      </c>
      <c r="E43" s="164">
        <f t="shared" si="1"/>
        <v>0.004859586032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44419833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1665163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215862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7.714016362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10405770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6885490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1.511260636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21227140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SPECTRUM FOR LIVING DEVELOPMENT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114109.0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690934.0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1058594.0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1863637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4.3245388E7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1816034.0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710877.0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79351.0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45851650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104444.0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269055.0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108644.0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160411</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29687.0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29687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48009829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SPECTRUM FOR LIVING DEVELOPMENT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222490</v>
      </c>
      <c r="D3" s="99">
        <v>222490.0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62815</v>
      </c>
      <c r="D4" s="99">
        <v>62815.0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638712</v>
      </c>
      <c r="D7" s="99">
        <v>0.0</v>
      </c>
      <c r="E7" s="99">
        <v>638712.0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30734587</v>
      </c>
      <c r="D9" s="99">
        <v>2.7613035E7</v>
      </c>
      <c r="E9" s="99">
        <v>2981462.0</v>
      </c>
      <c r="F9" s="99">
        <v>140090.0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4376252</v>
      </c>
      <c r="D11" s="99">
        <v>3902668.0</v>
      </c>
      <c r="E11" s="99">
        <v>454779.0</v>
      </c>
      <c r="F11" s="99">
        <v>18805.0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2513381</v>
      </c>
      <c r="D12" s="99">
        <v>2238186.0</v>
      </c>
      <c r="E12" s="99">
        <v>264222.0</v>
      </c>
      <c r="F12" s="99">
        <v>10973.0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17015</v>
      </c>
      <c r="D15" s="99">
        <v>0.0</v>
      </c>
      <c r="E15" s="99">
        <v>17015.0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77310</v>
      </c>
      <c r="D16" s="99">
        <v>0.0</v>
      </c>
      <c r="E16" s="99">
        <v>77310.0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1355701</v>
      </c>
      <c r="D20" s="99">
        <v>1159997.0</v>
      </c>
      <c r="E20" s="99">
        <v>181356.0</v>
      </c>
      <c r="F20" s="99">
        <v>14348.0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88740</v>
      </c>
      <c r="D21" s="99">
        <v>87049.0</v>
      </c>
      <c r="E21" s="99">
        <v>1691.0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868357</v>
      </c>
      <c r="D22" s="99">
        <v>642749.0</v>
      </c>
      <c r="E22" s="99">
        <v>225249.0</v>
      </c>
      <c r="F22" s="99">
        <v>359.0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117250</v>
      </c>
      <c r="D23" s="99">
        <v>59011.0</v>
      </c>
      <c r="E23" s="99">
        <v>50290.0</v>
      </c>
      <c r="F23" s="99">
        <v>7949.0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757173</v>
      </c>
      <c r="D25" s="99">
        <v>617970.0</v>
      </c>
      <c r="E25" s="99">
        <v>139203.0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684174</v>
      </c>
      <c r="D26" s="99">
        <v>639054.0</v>
      </c>
      <c r="E26" s="99">
        <v>43914.0</v>
      </c>
      <c r="F26" s="99">
        <v>1206.0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90973</v>
      </c>
      <c r="D29" s="99">
        <v>90872.0</v>
      </c>
      <c r="E29" s="99">
        <v>101.0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813793</v>
      </c>
      <c r="D31" s="99">
        <v>749132.0</v>
      </c>
      <c r="E31" s="99">
        <v>33401.0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325941</v>
      </c>
      <c r="D32" s="99">
        <v>283870.0</v>
      </c>
      <c r="E32" s="99">
        <v>40713.0</v>
      </c>
      <c r="F32" s="99">
        <v>1358.0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247</v>
      </c>
      <c r="C34" s="98">
        <f t="shared" si="1"/>
        <v>1731109</v>
      </c>
      <c r="D34" s="99">
        <v>1642390.0</v>
      </c>
      <c r="E34" s="99">
        <v>88357.0</v>
      </c>
      <c r="F34" s="99">
        <v>362.0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1035921</v>
      </c>
      <c r="D35" s="99">
        <v>1017427.0</v>
      </c>
      <c r="E35" s="99">
        <v>18494.0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248</v>
      </c>
      <c r="C36" s="98">
        <f t="shared" si="1"/>
        <v>209999</v>
      </c>
      <c r="D36" s="99">
        <v>209999.0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46721693</v>
      </c>
      <c r="D40" s="103">
        <f t="shared" si="2"/>
        <v>41238714</v>
      </c>
      <c r="E40" s="103">
        <f t="shared" si="2"/>
        <v>5256269</v>
      </c>
      <c r="F40" s="103">
        <f t="shared" si="2"/>
        <v>226710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3945084.0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4623931.0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3703885.0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388314.0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3.1580698E7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2.2308993E7</v>
      </c>
      <c r="E12" s="108">
        <f>D11-D12</f>
        <v>9271705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1098037.0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23030956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4457366.0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3334885.0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49843.0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532421.0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8374515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1.3312284E7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1344157.0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14656441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23030956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SPECTRUM FOR LIVING DEVELOPMENT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46721693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813793</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45907900</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3825658.333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8569015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2.239879846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13312284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46721693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3893474.417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3.419127128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46721693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3893474.417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2.239879846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43245388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48009829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0.9007611337</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31373299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6889633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38262932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46721693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0.8189543131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4376252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31373299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0.1394896979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249</v>
      </c>
      <c r="D41" s="75">
        <f>'Expenses 2024'!D40</f>
        <v>41238714</v>
      </c>
      <c r="E41" s="164">
        <f t="shared" ref="E41:E44" si="1">D41/$D$44</f>
        <v>0.8826459692</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5256269</v>
      </c>
      <c r="E42" s="164">
        <f t="shared" si="1"/>
        <v>0.112501681</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226710</v>
      </c>
      <c r="E43" s="164">
        <f t="shared" si="1"/>
        <v>0.00485234985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46721693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1863637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226710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8.220356402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12661214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7792251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1.624846787</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23030956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SPECTRUM FOR LIVING DEVELOPMENT</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184</v>
      </c>
      <c r="D5" s="176">
        <f>'Ratios 2022'!D8</f>
        <v>1.851748167</v>
      </c>
      <c r="E5" s="176">
        <f>'Ratios 2023'!D8</f>
        <v>1.82177624</v>
      </c>
      <c r="F5" s="176">
        <f>'Ratios 2024'!D8</f>
        <v>2.239879846</v>
      </c>
      <c r="G5" s="176">
        <f>average(D5:F5)</f>
        <v>1.971134751</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192</v>
      </c>
      <c r="D10" s="148">
        <f>'Ratios 2022'!D14</f>
        <v>3.493015069</v>
      </c>
      <c r="E10" s="148">
        <f>'Ratios 2023'!D14</f>
        <v>3.269645431</v>
      </c>
      <c r="F10" s="148">
        <f>'Ratios 2024'!D14</f>
        <v>3.419127128</v>
      </c>
      <c r="G10" s="176">
        <f>average(D10:F10)</f>
        <v>3.393929209</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0</v>
      </c>
      <c r="G15" s="176">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0.9082937218</v>
      </c>
      <c r="E20" s="162">
        <f>'Ratios 2023'!D26</f>
        <v>0.9084613804</v>
      </c>
      <c r="F20" s="162">
        <f>'Ratios 2024'!D26</f>
        <v>0.9007611337</v>
      </c>
      <c r="G20" s="180">
        <f>average(D20:F20)</f>
        <v>0.9058387453</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0.8043208216</v>
      </c>
      <c r="E25" s="162">
        <f>'Ratios 2023'!D33</f>
        <v>0.8094685768</v>
      </c>
      <c r="F25" s="162">
        <f>'Ratios 2024'!D33</f>
        <v>0.8189543131</v>
      </c>
      <c r="G25" s="180">
        <f>average(D25:F25)</f>
        <v>0.8109145705</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0.1897174347</v>
      </c>
      <c r="E30" s="162">
        <f>'Ratios 2023'!D38</f>
        <v>0.1707258445</v>
      </c>
      <c r="F30" s="162">
        <f>'Ratios 2024'!D38</f>
        <v>0.1394896979</v>
      </c>
      <c r="G30" s="180">
        <f>average(D30:F30)</f>
        <v>0.1666443257</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0.8904947603</v>
      </c>
      <c r="E35" s="162">
        <f>'Ratios 2023'!E41</f>
        <v>0.8751666401</v>
      </c>
      <c r="F35" s="162">
        <f>'Ratios 2024'!E41</f>
        <v>0.8826459692</v>
      </c>
      <c r="G35" s="180">
        <f t="shared" ref="G35:G37" si="1">average(D35:F35)</f>
        <v>0.8827691232</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0.1046473557</v>
      </c>
      <c r="E36" s="162">
        <f>'Ratios 2023'!E42</f>
        <v>0.1199737739</v>
      </c>
      <c r="F36" s="162">
        <f>'Ratios 2024'!E42</f>
        <v>0.112501681</v>
      </c>
      <c r="G36" s="180">
        <f t="shared" si="1"/>
        <v>0.1123742702</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0.004857883936</v>
      </c>
      <c r="E37" s="162">
        <f>'Ratios 2023'!E43</f>
        <v>0.004859586032</v>
      </c>
      <c r="F37" s="162">
        <f>'Ratios 2024'!E43</f>
        <v>0.00485234985</v>
      </c>
      <c r="G37" s="180">
        <f t="shared" si="1"/>
        <v>0.004856606606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6.293000043</v>
      </c>
      <c r="E42" s="165">
        <f>'Ratios 2023'!D49</f>
        <v>7.714016362</v>
      </c>
      <c r="F42" s="165">
        <f>'Ratios 2024'!D49</f>
        <v>8.220356402</v>
      </c>
      <c r="G42" s="182">
        <f>average(D42:F42)</f>
        <v>7.409124269</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1.528188384</v>
      </c>
      <c r="E47" s="148">
        <f>'Ratios 2023'!D54</f>
        <v>1.511260636</v>
      </c>
      <c r="F47" s="148">
        <f>'Ratios 2024'!D54</f>
        <v>1.624846787</v>
      </c>
      <c r="G47" s="176">
        <f>average(D47:F47)</f>
        <v>1.554765269</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SPECTRUM FOR LIVING DEVELOPMENT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SPECTRUM FOR LIVING DEVELOPMENT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247594.0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270052.0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490944.0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316634.0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1325224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3.6693614E7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1881444.0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311837.0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79779.0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38966674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6329.0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168152.0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101817.0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66335</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33839.0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33839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40398401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SPECTRUM FOR LIVING DEVELOPMENT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30358</v>
      </c>
      <c r="D3" s="99">
        <v>30358.0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75455</v>
      </c>
      <c r="D4" s="99">
        <v>75455.0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562110</v>
      </c>
      <c r="D7" s="99">
        <v>0.0</v>
      </c>
      <c r="E7" s="99">
        <v>562110.0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26991520</v>
      </c>
      <c r="D9" s="99">
        <v>2.4568155E7</v>
      </c>
      <c r="E9" s="99">
        <v>2297700.0</v>
      </c>
      <c r="F9" s="99">
        <v>125665.0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5227404</v>
      </c>
      <c r="D11" s="99">
        <v>4702926.0</v>
      </c>
      <c r="E11" s="99">
        <v>503135.0</v>
      </c>
      <c r="F11" s="99">
        <v>21343.0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2085898</v>
      </c>
      <c r="D12" s="99">
        <v>1882153.0</v>
      </c>
      <c r="E12" s="99">
        <v>193937.0</v>
      </c>
      <c r="F12" s="99">
        <v>9808.0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129884</v>
      </c>
      <c r="D15" s="99">
        <v>0.0</v>
      </c>
      <c r="E15" s="99">
        <v>129884.0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31108</v>
      </c>
      <c r="D16" s="99">
        <v>0.0</v>
      </c>
      <c r="E16" s="99">
        <v>31108.0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1492957</v>
      </c>
      <c r="D20" s="99">
        <v>1219212.0</v>
      </c>
      <c r="E20" s="99">
        <v>260269.0</v>
      </c>
      <c r="F20" s="99">
        <v>13476.0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92597</v>
      </c>
      <c r="D21" s="99">
        <v>78084.0</v>
      </c>
      <c r="E21" s="99">
        <v>14513.0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849942</v>
      </c>
      <c r="D22" s="99">
        <v>691325.0</v>
      </c>
      <c r="E22" s="99">
        <v>156389.0</v>
      </c>
      <c r="F22" s="99">
        <v>2228.0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105795</v>
      </c>
      <c r="D23" s="99">
        <v>69822.0</v>
      </c>
      <c r="E23" s="99">
        <v>30564.0</v>
      </c>
      <c r="F23" s="99">
        <v>5409.0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361391</v>
      </c>
      <c r="D25" s="99">
        <v>306151.0</v>
      </c>
      <c r="E25" s="99">
        <v>55240.0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670148</v>
      </c>
      <c r="D26" s="99">
        <v>606854.0</v>
      </c>
      <c r="E26" s="99">
        <v>63294.0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181532</v>
      </c>
      <c r="D29" s="99">
        <v>180548.0</v>
      </c>
      <c r="E29" s="99">
        <v>632.0</v>
      </c>
      <c r="F29" s="99">
        <v>352.0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820966</v>
      </c>
      <c r="D31" s="99">
        <v>755563.0</v>
      </c>
      <c r="E31" s="99">
        <v>34143.0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220281</v>
      </c>
      <c r="D32" s="99">
        <v>198949.0</v>
      </c>
      <c r="E32" s="99">
        <v>20405.0</v>
      </c>
      <c r="F32" s="99">
        <v>927.0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2399544</v>
      </c>
      <c r="D34" s="99">
        <v>2281273.0</v>
      </c>
      <c r="E34" s="99">
        <v>118152.0</v>
      </c>
      <c r="F34" s="99">
        <v>119.0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716735</v>
      </c>
      <c r="D35" s="99">
        <v>651796.0</v>
      </c>
      <c r="E35" s="99">
        <v>64939.0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303908</v>
      </c>
      <c r="D36" s="99">
        <v>303908.0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43349533</v>
      </c>
      <c r="D40" s="103">
        <f t="shared" si="2"/>
        <v>38602532</v>
      </c>
      <c r="E40" s="103">
        <f t="shared" si="2"/>
        <v>4536414</v>
      </c>
      <c r="F40" s="103">
        <f t="shared" si="2"/>
        <v>210587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478618.0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6084065.0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4076613.0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113988.0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3.040631E7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2.0750164E7</v>
      </c>
      <c r="E12" s="108">
        <f>D11-D12</f>
        <v>9656146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2319656.0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22729086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3150757.0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3885865.0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63634.0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1707707.0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8807963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1.2618381E7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1302742.0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13921123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22729086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SPECTRUM FOR LIVING DEVELOPMENT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43349533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820966</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42528567</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3544047.25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6562683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1.851748167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12618381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43349533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3612461.083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3.493015069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43349533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3612461.083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1.851748167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36693614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40398401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0.9082937218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27553630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7313302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34866932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43349533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0.8043208216</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5227404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27553630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0.1897174347</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38602532</v>
      </c>
      <c r="E41" s="164">
        <f t="shared" ref="E41:E44" si="1">D41/$D$44</f>
        <v>0.8904947603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4536414</v>
      </c>
      <c r="E42" s="164">
        <f t="shared" si="1"/>
        <v>0.1046473557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210587</v>
      </c>
      <c r="E43" s="164">
        <f t="shared" si="1"/>
        <v>0.004857883936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43349533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1325224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210587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6.293000043</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10753284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7036622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1.528188384</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22729086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SPECTRUM FOR LIVING DEVELOPMENT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208234.0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713889.0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743040.0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1665163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3.9851489E7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1792863.0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366511.0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80220.0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42091083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50605.0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0.0</v>
      </c>
      <c r="E26" s="50">
        <v>15304.0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15304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15304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128923.0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119030.0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9893</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34967.0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34967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43867015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SPECTRUM FOR LIVING DEVELOPMENT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63928</v>
      </c>
      <c r="D3" s="99">
        <v>63928.0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40019</v>
      </c>
      <c r="D4" s="99">
        <v>40019.0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828222</v>
      </c>
      <c r="D8" s="99">
        <v>0.0</v>
      </c>
      <c r="E8" s="99">
        <v>828222.0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28059771</v>
      </c>
      <c r="D9" s="99">
        <v>2.5329132E7</v>
      </c>
      <c r="E9" s="99">
        <v>2600930.0</v>
      </c>
      <c r="F9" s="99">
        <v>129709.0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4931927</v>
      </c>
      <c r="D11" s="99">
        <v>4400926.0</v>
      </c>
      <c r="E11" s="99">
        <v>509110.0</v>
      </c>
      <c r="F11" s="99">
        <v>21891.0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2136539</v>
      </c>
      <c r="D12" s="99">
        <v>1896581.0</v>
      </c>
      <c r="E12" s="99">
        <v>230310.0</v>
      </c>
      <c r="F12" s="99">
        <v>9648.0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132724</v>
      </c>
      <c r="D15" s="99">
        <v>0.0</v>
      </c>
      <c r="E15" s="99">
        <v>132724.0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57101</v>
      </c>
      <c r="D16" s="99">
        <v>0.0</v>
      </c>
      <c r="E16" s="99">
        <v>57101.0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1528195</v>
      </c>
      <c r="D20" s="99">
        <v>1286129.0</v>
      </c>
      <c r="E20" s="99">
        <v>227363.0</v>
      </c>
      <c r="F20" s="99">
        <v>14703.0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88646</v>
      </c>
      <c r="D21" s="99">
        <v>84634.0</v>
      </c>
      <c r="E21" s="99">
        <v>4012.0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995734</v>
      </c>
      <c r="D22" s="99">
        <v>662769.0</v>
      </c>
      <c r="E22" s="99">
        <v>332390.0</v>
      </c>
      <c r="F22" s="99">
        <v>575.0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144539</v>
      </c>
      <c r="D23" s="99">
        <v>72313.0</v>
      </c>
      <c r="E23" s="99">
        <v>65269.0</v>
      </c>
      <c r="F23" s="99">
        <v>6957.0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898475</v>
      </c>
      <c r="D25" s="99">
        <v>761692.0</v>
      </c>
      <c r="E25" s="99">
        <v>136783.0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652648</v>
      </c>
      <c r="D26" s="99">
        <v>599015.0</v>
      </c>
      <c r="E26" s="99">
        <v>53633.0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112368</v>
      </c>
      <c r="D29" s="99">
        <v>109489.0</v>
      </c>
      <c r="E29" s="99">
        <v>2879.0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837350</v>
      </c>
      <c r="D31" s="99">
        <v>773779.0</v>
      </c>
      <c r="E31" s="99">
        <v>32311.0</v>
      </c>
      <c r="F31" s="99">
        <v>31260.0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290641</v>
      </c>
      <c r="D32" s="99">
        <v>257689.0</v>
      </c>
      <c r="E32" s="99">
        <v>31833.0</v>
      </c>
      <c r="F32" s="99">
        <v>1119.0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242</v>
      </c>
      <c r="C34" s="98">
        <f t="shared" si="1"/>
        <v>1498802</v>
      </c>
      <c r="D34" s="99">
        <v>1426419.0</v>
      </c>
      <c r="E34" s="99">
        <v>72383.0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1048561</v>
      </c>
      <c r="D35" s="99">
        <v>1036599.0</v>
      </c>
      <c r="E35" s="99">
        <v>11962.0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73643</v>
      </c>
      <c r="D36" s="99">
        <v>73643.0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44419833</v>
      </c>
      <c r="D40" s="103">
        <f t="shared" si="2"/>
        <v>38874756</v>
      </c>
      <c r="E40" s="103">
        <f t="shared" si="2"/>
        <v>5329215</v>
      </c>
      <c r="F40" s="103">
        <f t="shared" si="2"/>
        <v>215862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SPECTRUM FOR LIVING DEVELOPMENT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381569.0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6234892.0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3253715.0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535594.0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3.0827592E7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2.14952E7</v>
      </c>
      <c r="E12" s="108">
        <f>D11-D12</f>
        <v>9332392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1488978.0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21227140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3275551.0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3609939.0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41305.0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932040.0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7858835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1.2103092E7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1265213.0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13368305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21227140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