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<sst xmlns="http://schemas.openxmlformats.org/spreadsheetml/2006/main" count="871" uniqueCount="252">
  <si>
    <t>GOOD JOBS FIRST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</si>
  <si>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</si>
  <si>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</si>
  <si>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</si>
  <si>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</si>
  <si>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</si>
  <si>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</si>
  <si>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</si>
  <si>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</si>
  <si>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</si>
  <si>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</si>
  <si>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</si>
  <si>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</si>
  <si>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</si>
  <si>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</si>
  <si>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</si>
  <si>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</si>
  <si>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</si>
  <si>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</si>
  <si>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</si>
  <si>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</si>
  <si>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</si>
  <si>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</si>
  <si>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</si>
  <si>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</si>
  <si>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</si>
  <si>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</si>
  <si>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</si>
  <si>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</si>
  <si>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</si>
  <si>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</si>
  <si>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</si>
  <si>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</si>
  <si>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</si>
  <si>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</si>
  <si>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</si>
  <si>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</si>
  <si>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</si>
  <si>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</si>
  <si>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</si>
  <si>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</si>
  <si>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</si>
  <si>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</si>
  <si>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</si>
  <si>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</si>
  <si>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</si>
  <si>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</si>
  <si>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</si>
  <si>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</si>
  <si>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</si>
  <si>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</si>
  <si>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</si>
  <si>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</si>
  <si>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</si>
  <si>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</si>
  <si>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</si>
  <si>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</si>
  <si>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</si>
  <si>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</si>
  <si>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</si>
  <si>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</si>
  <si>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</si>
  <si>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</si>
  <si>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</si>
  <si>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 REVENUE</t>
  </si>
  <si>
    <t>PRODUCT AND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</si>
  <si>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</si>
  <si>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</si>
  <si>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</si>
  <si>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</si>
  <si>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</si>
  <si>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</si>
  <si>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</si>
  <si>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</si>
  <si>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</si>
  <si>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</si>
  <si>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</si>
  <si>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</si>
  <si>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</si>
  <si>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</si>
  <si>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</si>
  <si>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</si>
  <si>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</si>
  <si>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</si>
  <si>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</si>
  <si>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</si>
  <si>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</si>
  <si>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</si>
  <si>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</si>
  <si>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</si>
  <si>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</si>
  <si>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</si>
  <si>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</si>
  <si>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</si>
  <si>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</si>
  <si>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</si>
  <si>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</si>
  <si>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</si>
  <si>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</si>
  <si>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</si>
  <si>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</si>
  <si>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</si>
  <si>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</si>
  <si>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</si>
  <si>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</si>
  <si>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</si>
  <si>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</si>
  <si>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</si>
  <si>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</si>
  <si>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</si>
  <si>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</si>
  <si>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</si>
  <si>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</si>
  <si>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</si>
  <si>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</si>
  <si>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</si>
  <si>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</si>
  <si>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</si>
  <si>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</si>
  <si>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</si>
  <si>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</si>
  <si>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</si>
  <si>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</si>
  <si>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</si>
  <si>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</si>
  <si>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</si>
  <si>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</si>
  <si>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</si>
  <si>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</si>
  <si>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</si>
  <si>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</si>
  <si>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</si>
  <si>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</si>
  <si>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</si>
  <si>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</si>
  <si>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</si>
  <si>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RESEARCH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</si>
  <si>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</si>
  <si>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</si>
  <si>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</si>
  <si>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</si>
  <si>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</si>
  <si>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</si>
  <si>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</si>
  <si>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</si>
  <si>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</si>
  <si>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</si>
  <si>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</si>
  <si>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</si>
  <si>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</si>
  <si>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</si>
  <si>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</si>
  <si>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</si>
  <si>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</si>
  <si>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</si>
  <si>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</si>
  <si>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</si>
  <si>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</si>
  <si>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</si>
  <si>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</si>
  <si>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</si>
  <si>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</si>
  <si>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</si>
  <si>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</si>
  <si>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</si>
  <si>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</si>
  <si>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</si>
  <si>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</si>
  <si>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</si>
  <si>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</si>
  <si>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</si>
  <si>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</si>
  <si>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</si>
  <si>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</si>
  <si>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</si>
  <si>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</si>
  <si>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</si>
  <si>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</si>
  <si>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</si>
  <si>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</si>
  <si>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</si>
  <si>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</si>
  <si>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</si>
  <si>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</si>
  <si>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</si>
  <si>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</si>
  <si>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</si>
  <si>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</si>
  <si>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</si>
  <si>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</si>
  <si>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</si>
  <si>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</si>
  <si>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</si>
  <si>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</si>
  <si>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</si>
  <si>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</si>
  <si>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</si>
  <si>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</si>
  <si>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</si>
  <si>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</si>
  <si>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</si>
  <si>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</si>
  <si>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</si>
  <si>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</si>
  <si>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</si>
  <si>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</si>
  <si>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</si>
  <si>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</si>
  <si>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</si>
  <si>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</si>
  <si>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</si>
  <si>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</si>
  <si>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</si>
  <si>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</si>
  <si>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</si>
  <si>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</si>
  <si>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</si>
  <si>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</si>
  <si>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</si>
  <si>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</si>
  <si>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</si>
  <si>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</si>
  <si>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</si>
  <si>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</si>
  <si>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</si>
  <si>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</si>
  <si>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</si>
  <si>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</si>
  <si>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</si>
  <si>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</si>
  <si>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</si>
  <si>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</si>
  <si>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</si>
  <si>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</si>
  <si>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</si>
  <si>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</si>
  <si>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</si>
  <si>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</si>
  <si>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</si>
  <si>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HONORARIA</t>
  </si>
  <si>
    <t>VIOLATION TRACKER UK</t>
  </si>
  <si>
    <t>CHIPS COMMUNITY UNITED</t>
  </si>
  <si>
    <t>All other program service revenue</t>
  </si>
  <si>
    <r>
      <rPr>
        <rFont val="Roboto"/>
        <color rgb="FF000000"/>
        <sz val="10.0"/>
      </rPr>
      <t xml:space="preserve">Gross amount from sales of </t>
    </r>
    <r>
      <rPr>
        <rFont val="Roboto"/>
        <color rgb="FF000000"/>
        <sz val="10.0"/>
      </rPr>
      <t>assets other than inventory</t>
    </r>
  </si>
  <si>
    <t>MISCELLANEOUS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</si>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</sst>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GOOD JOBS FIRST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1405971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17450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1388521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115710.0833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548007</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4.736034961</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1119999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1405971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117164.25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9.55922135</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521024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1405971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117164.25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4.446953742</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9.182988703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1730040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1943773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0.8900422014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855752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127999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983751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1405971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0.6996950862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67879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855752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0.07932087801</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238</v>
      </c>
      <c r="D41" s="75">
        <f>'Expenses 2023'!D40</f>
        <v>1274722</v>
      </c>
      <c r="E41" s="164">
        <f t="shared" ref="E41:E44" si="1">D41/$D$44</f>
        <v>0.9066488569</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83067</v>
      </c>
      <c r="E42" s="164">
        <f t="shared" si="1"/>
        <v>0.05908158845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48182</v>
      </c>
      <c r="E43" s="164">
        <f t="shared" si="1"/>
        <v>0.03426955464</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1405971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1730040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48182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35.90635507</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1136112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111662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10.17456252</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1704166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GOOD JOBS FIRST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1087976.0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35350.0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1087976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62875.0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228956.0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239</v>
      </c>
      <c r="D12" s="61"/>
      <c r="E12" s="61"/>
      <c r="F12" s="62">
        <v>1000.0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240</v>
      </c>
      <c r="D13" s="61"/>
      <c r="E13" s="61"/>
      <c r="F13" s="62">
        <v>200789.0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241</v>
      </c>
      <c r="D14" s="61"/>
      <c r="E14" s="61"/>
      <c r="F14" s="62">
        <v>722539.0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242</v>
      </c>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1216159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37070.0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35033.0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17856.0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17177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17177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2358382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GOOD JOBS FIRST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516830</v>
      </c>
      <c r="D7" s="99">
        <v>453880.0</v>
      </c>
      <c r="E7" s="99">
        <v>38815.0</v>
      </c>
      <c r="F7" s="99">
        <v>24135.0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432286</v>
      </c>
      <c r="D9" s="99">
        <v>379634.0</v>
      </c>
      <c r="E9" s="99">
        <v>32464.0</v>
      </c>
      <c r="F9" s="99">
        <v>20188.0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50360</v>
      </c>
      <c r="D10" s="99">
        <v>44226.0</v>
      </c>
      <c r="E10" s="99">
        <v>3782.0</v>
      </c>
      <c r="F10" s="99">
        <v>2352.0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31748</v>
      </c>
      <c r="D11" s="99">
        <v>27881.0</v>
      </c>
      <c r="E11" s="99">
        <v>2384.0</v>
      </c>
      <c r="F11" s="99">
        <v>1483.0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68699</v>
      </c>
      <c r="D12" s="99">
        <v>60332.0</v>
      </c>
      <c r="E12" s="99">
        <v>5159.0</v>
      </c>
      <c r="F12" s="99">
        <v>3208.0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9979</v>
      </c>
      <c r="D15" s="99">
        <v>9979.0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13750</v>
      </c>
      <c r="D16" s="99">
        <v>12076.0</v>
      </c>
      <c r="E16" s="99">
        <v>1032.0</v>
      </c>
      <c r="F16" s="99">
        <v>642.0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435214</v>
      </c>
      <c r="D20" s="99">
        <v>434695.0</v>
      </c>
      <c r="E20" s="99">
        <v>320.0</v>
      </c>
      <c r="F20" s="99">
        <v>199.0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2165</v>
      </c>
      <c r="D21" s="99">
        <v>2165.0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65896</v>
      </c>
      <c r="D22" s="99">
        <v>59315.0</v>
      </c>
      <c r="E22" s="99">
        <v>6581.0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8292</v>
      </c>
      <c r="D23" s="99">
        <v>8292.0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1689</v>
      </c>
      <c r="D25" s="99">
        <v>1483.0</v>
      </c>
      <c r="E25" s="99">
        <v>127.0</v>
      </c>
      <c r="F25" s="99">
        <v>79.0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29021</v>
      </c>
      <c r="D26" s="99">
        <v>29021.0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16766</v>
      </c>
      <c r="D28" s="99">
        <v>16766.0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17450</v>
      </c>
      <c r="D31" s="99">
        <v>15324.0</v>
      </c>
      <c r="E31" s="99">
        <v>1311.0</v>
      </c>
      <c r="F31" s="99">
        <v>815.0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5100</v>
      </c>
      <c r="D32" s="99">
        <v>4478.0</v>
      </c>
      <c r="E32" s="99">
        <v>384.0</v>
      </c>
      <c r="F32" s="99">
        <v>238.0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3152</v>
      </c>
      <c r="D34" s="99">
        <v>2768.0</v>
      </c>
      <c r="E34" s="99">
        <v>237.0</v>
      </c>
      <c r="F34" s="99">
        <v>147.0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38796</v>
      </c>
      <c r="D35" s="99">
        <v>38796.0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34619</v>
      </c>
      <c r="D36" s="99">
        <v>0.0</v>
      </c>
      <c r="E36" s="99">
        <v>34619.0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1781812</v>
      </c>
      <c r="D40" s="103">
        <f t="shared" si="2"/>
        <v>1601111</v>
      </c>
      <c r="E40" s="103">
        <f t="shared" si="2"/>
        <v>127215</v>
      </c>
      <c r="F40" s="103">
        <f t="shared" si="2"/>
        <v>53486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 JOBS FIRST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409110.0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912115.0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1083052.0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29580.0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2433857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292342.0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292342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1441400.0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700115.0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2141515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2433857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GOOD JOBS FIRST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1781812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17450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1764362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147030.1667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409110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2.782490215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1441400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1781812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148484.3333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9.707421434</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1083052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1781812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148484.3333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7.294048979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10.07653919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1087976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2358382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0.4613230596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949116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150807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1099923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1781812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0.6173058662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82108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949116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0.08650997349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245</v>
      </c>
      <c r="D41" s="75">
        <f>'Expenses 2024'!D40</f>
        <v>1601111</v>
      </c>
      <c r="E41" s="164">
        <f t="shared" ref="E41:E44" si="1">D41/$D$44</f>
        <v>0.8985858216</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127215</v>
      </c>
      <c r="E42" s="164">
        <f t="shared" si="1"/>
        <v>0.07139642117</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53486</v>
      </c>
      <c r="E43" s="164">
        <f t="shared" si="1"/>
        <v>0.0300177572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1781812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1087976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53486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20.34132296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1321225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292342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4.519449822</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2433857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GOOD JOBS FIRST</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180</v>
      </c>
      <c r="D5" s="176">
        <f>'Ratios 2022'!D8</f>
        <v>11.23282309</v>
      </c>
      <c r="E5" s="176">
        <f>'Ratios 2023'!D8</f>
        <v>4.736034961</v>
      </c>
      <c r="F5" s="176">
        <f>'Ratios 2024'!D8</f>
        <v>2.782490215</v>
      </c>
      <c r="G5" s="176">
        <f>average(D5:F5)</f>
        <v>6.250449422</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188</v>
      </c>
      <c r="D10" s="148">
        <f>'Ratios 2022'!D14</f>
        <v>11.10084756</v>
      </c>
      <c r="E10" s="148">
        <f>'Ratios 2023'!D14</f>
        <v>9.55922135</v>
      </c>
      <c r="F10" s="148">
        <f>'Ratios 2024'!D14</f>
        <v>9.707421434</v>
      </c>
      <c r="G10" s="176">
        <f>average(D10:F10)</f>
        <v>10.12249678</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4.446953742</v>
      </c>
      <c r="F15" s="179">
        <f>'Ratios 2024'!D20</f>
        <v>7.294048979</v>
      </c>
      <c r="G15" s="176">
        <f>average(D15:F15)</f>
        <v>3.913667574</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0.9046062045</v>
      </c>
      <c r="E20" s="162">
        <f>'Ratios 2023'!D26</f>
        <v>0.8900422014</v>
      </c>
      <c r="F20" s="162">
        <f>'Ratios 2024'!D26</f>
        <v>0.4613230596</v>
      </c>
      <c r="G20" s="180">
        <f>average(D20:F20)</f>
        <v>0.7519904885</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0.738436729</v>
      </c>
      <c r="E25" s="162">
        <f>'Ratios 2023'!D33</f>
        <v>0.6996950862</v>
      </c>
      <c r="F25" s="162">
        <f>'Ratios 2024'!D33</f>
        <v>0.6173058662</v>
      </c>
      <c r="G25" s="180">
        <f>average(D25:F25)</f>
        <v>0.6851458938</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0.07716019248</v>
      </c>
      <c r="E30" s="162">
        <f>'Ratios 2023'!D38</f>
        <v>0.07932087801</v>
      </c>
      <c r="F30" s="162">
        <f>'Ratios 2024'!D38</f>
        <v>0.08650997349</v>
      </c>
      <c r="G30" s="180">
        <f>average(D30:F30)</f>
        <v>0.08099701466</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0.9033745914</v>
      </c>
      <c r="E35" s="162">
        <f>'Ratios 2023'!E41</f>
        <v>0.9066488569</v>
      </c>
      <c r="F35" s="162">
        <f>'Ratios 2024'!E41</f>
        <v>0.8985858216</v>
      </c>
      <c r="G35" s="180">
        <f t="shared" ref="G35:G37" si="1">average(D35:F35)</f>
        <v>0.9028697566</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0.06026369225</v>
      </c>
      <c r="E36" s="162">
        <f>'Ratios 2023'!E42</f>
        <v>0.05908158845</v>
      </c>
      <c r="F36" s="162">
        <f>'Ratios 2024'!E42</f>
        <v>0.07139642117</v>
      </c>
      <c r="G36" s="180">
        <f t="shared" si="1"/>
        <v>0.06358056729</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0.03636171639</v>
      </c>
      <c r="E37" s="162">
        <f>'Ratios 2023'!E43</f>
        <v>0.03426955464</v>
      </c>
      <c r="F37" s="162">
        <f>'Ratios 2024'!E43</f>
        <v>0.0300177572</v>
      </c>
      <c r="G37" s="180">
        <f t="shared" si="1"/>
        <v>0.03354967608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36.01956586</v>
      </c>
      <c r="E42" s="165">
        <f>'Ratios 2023'!D49</f>
        <v>35.90635507</v>
      </c>
      <c r="F42" s="165">
        <f>'Ratios 2024'!D49</f>
        <v>20.34132296</v>
      </c>
      <c r="G42" s="182">
        <f>average(D42:F42)</f>
        <v>30.75574796</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11.30457701</v>
      </c>
      <c r="E47" s="148">
        <f>'Ratios 2023'!D54</f>
        <v>10.17456252</v>
      </c>
      <c r="F47" s="148">
        <f>'Ratios 2024'!D54</f>
        <v>4.519449822</v>
      </c>
      <c r="G47" s="176">
        <f>average(D47:F47)</f>
        <v>8.666196449</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GOOD JOBS FIRST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GOOD JOBS FIRST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1463547.0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1463547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13750.0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140586.0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154336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1617883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GOOD JOBS FIRST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489904</v>
      </c>
      <c r="D7" s="99">
        <v>430235.0</v>
      </c>
      <c r="E7" s="99">
        <v>36791.0</v>
      </c>
      <c r="F7" s="99">
        <v>22878.0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227046</v>
      </c>
      <c r="D9" s="99">
        <v>199392.0</v>
      </c>
      <c r="E9" s="99">
        <v>17051.0</v>
      </c>
      <c r="F9" s="99">
        <v>10603.0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42087</v>
      </c>
      <c r="D10" s="99">
        <v>36960.0</v>
      </c>
      <c r="E10" s="99">
        <v>3161.0</v>
      </c>
      <c r="F10" s="99">
        <v>1966.0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13233</v>
      </c>
      <c r="D11" s="99">
        <v>11621.0</v>
      </c>
      <c r="E11" s="99">
        <v>994.0</v>
      </c>
      <c r="F11" s="99">
        <v>618.0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52888</v>
      </c>
      <c r="D12" s="99">
        <v>46446.0</v>
      </c>
      <c r="E12" s="99">
        <v>3972.0</v>
      </c>
      <c r="F12" s="99">
        <v>2470.0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11040</v>
      </c>
      <c r="D15" s="99">
        <v>11040.0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13765</v>
      </c>
      <c r="D16" s="99">
        <v>12088.0</v>
      </c>
      <c r="E16" s="99">
        <v>1034.0</v>
      </c>
      <c r="F16" s="99">
        <v>643.0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139175</v>
      </c>
      <c r="D20" s="99">
        <v>138760.0</v>
      </c>
      <c r="E20" s="99">
        <v>256.0</v>
      </c>
      <c r="F20" s="99">
        <v>159.0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717</v>
      </c>
      <c r="D21" s="99">
        <v>717.0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7990</v>
      </c>
      <c r="D22" s="99">
        <v>5991.0</v>
      </c>
      <c r="E22" s="99">
        <v>1999.0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33182</v>
      </c>
      <c r="D23" s="99">
        <v>33182.0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4550</v>
      </c>
      <c r="D25" s="99">
        <v>3996.0</v>
      </c>
      <c r="E25" s="99">
        <v>342.0</v>
      </c>
      <c r="F25" s="99">
        <v>212.0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14947</v>
      </c>
      <c r="D26" s="99">
        <v>14947.0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4720</v>
      </c>
      <c r="D28" s="99">
        <v>4720.0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13850</v>
      </c>
      <c r="D31" s="99">
        <v>12163.0</v>
      </c>
      <c r="E31" s="99">
        <v>1040.0</v>
      </c>
      <c r="F31" s="99">
        <v>647.0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6696</v>
      </c>
      <c r="D32" s="99">
        <v>5880.0</v>
      </c>
      <c r="E32" s="99">
        <v>503.0</v>
      </c>
      <c r="F32" s="99">
        <v>313.0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2637</v>
      </c>
      <c r="D34" s="99">
        <v>2316.0</v>
      </c>
      <c r="E34" s="99">
        <v>198.0</v>
      </c>
      <c r="F34" s="99">
        <v>123.0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39012</v>
      </c>
      <c r="D35" s="99">
        <v>39012.0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1117439</v>
      </c>
      <c r="D40" s="103">
        <f t="shared" si="2"/>
        <v>1009466</v>
      </c>
      <c r="E40" s="103">
        <f t="shared" si="2"/>
        <v>67341</v>
      </c>
      <c r="F40" s="103">
        <f t="shared" si="2"/>
        <v>40632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 JOBS FIRST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1033035.0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50000.0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46480.0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1129515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95805.0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95805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1033710.0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1033710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1129515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GOOD JOBS FIRST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1117439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13850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1103589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91965.75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1033035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11.23282309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1033710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1117439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93119.91667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11.10084756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1117439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93119.91667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11.23282309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1463547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1617883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0.9046062045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716950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108208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825158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1117439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0.738436729</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55320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716950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0.07716019248</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1009466</v>
      </c>
      <c r="E41" s="164">
        <f t="shared" ref="E41:E44" si="1">D41/$D$44</f>
        <v>0.9033745914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67341</v>
      </c>
      <c r="E42" s="164">
        <f t="shared" si="1"/>
        <v>0.06026369225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40632</v>
      </c>
      <c r="E43" s="164">
        <f t="shared" si="1"/>
        <v>0.03636171639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1117439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1463547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40632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36.01956586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1083035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95805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11.30457701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1129515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GOOD JOBS FIRST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1730040.0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1730040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17400.0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196301.0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213701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1943773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GOOD JOBS FIRST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514192</v>
      </c>
      <c r="D7" s="99">
        <v>451564.0</v>
      </c>
      <c r="E7" s="99">
        <v>38615.0</v>
      </c>
      <c r="F7" s="99">
        <v>24013.0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341560</v>
      </c>
      <c r="D9" s="99">
        <v>299958.0</v>
      </c>
      <c r="E9" s="99">
        <v>25651.0</v>
      </c>
      <c r="F9" s="99">
        <v>15951.0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24460</v>
      </c>
      <c r="D10" s="99">
        <v>21481.0</v>
      </c>
      <c r="E10" s="99">
        <v>1837.0</v>
      </c>
      <c r="F10" s="99">
        <v>1142.0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43419</v>
      </c>
      <c r="D11" s="99">
        <v>38130.0</v>
      </c>
      <c r="E11" s="99">
        <v>3261.0</v>
      </c>
      <c r="F11" s="99">
        <v>2028.0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60120</v>
      </c>
      <c r="D12" s="99">
        <v>52797.0</v>
      </c>
      <c r="E12" s="99">
        <v>4515.0</v>
      </c>
      <c r="F12" s="99">
        <v>2808.0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2366</v>
      </c>
      <c r="D15" s="99">
        <v>2366.0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13850</v>
      </c>
      <c r="D16" s="99">
        <v>12162.0</v>
      </c>
      <c r="E16" s="99">
        <v>1040.0</v>
      </c>
      <c r="F16" s="99">
        <v>648.0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245673</v>
      </c>
      <c r="D20" s="99">
        <v>245126.0</v>
      </c>
      <c r="E20" s="99">
        <v>337.0</v>
      </c>
      <c r="F20" s="99">
        <v>210.0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1446</v>
      </c>
      <c r="D21" s="99">
        <v>1446.0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59838</v>
      </c>
      <c r="D22" s="99">
        <v>54247.0</v>
      </c>
      <c r="E22" s="99">
        <v>5591.0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5599</v>
      </c>
      <c r="D23" s="99">
        <v>5599.0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5092</v>
      </c>
      <c r="D25" s="99">
        <v>4472.0</v>
      </c>
      <c r="E25" s="99">
        <v>383.0</v>
      </c>
      <c r="F25" s="99">
        <v>237.0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19622</v>
      </c>
      <c r="D26" s="99">
        <v>19622.0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5270</v>
      </c>
      <c r="D28" s="99">
        <v>5270.0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17450</v>
      </c>
      <c r="D31" s="99">
        <v>15324.0</v>
      </c>
      <c r="E31" s="99">
        <v>1310.0</v>
      </c>
      <c r="F31" s="99">
        <v>816.0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5099</v>
      </c>
      <c r="D32" s="99">
        <v>4477.0</v>
      </c>
      <c r="E32" s="99">
        <v>383.0</v>
      </c>
      <c r="F32" s="99">
        <v>239.0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1916</v>
      </c>
      <c r="D34" s="99">
        <v>1682.0</v>
      </c>
      <c r="E34" s="99">
        <v>144.0</v>
      </c>
      <c r="F34" s="99">
        <v>90.0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38999</v>
      </c>
      <c r="D35" s="99">
        <v>38999.0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1405971</v>
      </c>
      <c r="D40" s="103">
        <f t="shared" si="2"/>
        <v>1274722</v>
      </c>
      <c r="E40" s="103">
        <f t="shared" si="2"/>
        <v>83067</v>
      </c>
      <c r="F40" s="103">
        <f t="shared" si="2"/>
        <v>48182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 JOBS FIRST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548007.0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588105.0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521024.0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47030.0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1704166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111662.0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111662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1119999.0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472505.0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1592504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1704166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