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<sst xmlns="http://schemas.openxmlformats.org/spreadsheetml/2006/main" count="873" uniqueCount="253">
  <si>
    <t>NEW MEXICO LEGAL AID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</si>
  <si>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</si>
  <si>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</si>
  <si>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</si>
  <si>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</si>
  <si>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</si>
  <si>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</si>
  <si>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</si>
  <si>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</si>
  <si>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</si>
  <si>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</si>
  <si>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</si>
  <si>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</si>
  <si>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</si>
  <si>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</si>
  <si>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</si>
  <si>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</si>
  <si>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</si>
  <si>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</si>
  <si>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</si>
  <si>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</si>
  <si>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</si>
  <si>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</si>
  <si>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</si>
  <si>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</si>
  <si>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</si>
  <si>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</si>
  <si>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</si>
  <si>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</si>
  <si>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</si>
  <si>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</si>
  <si>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</si>
  <si>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</si>
  <si>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</si>
  <si>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</si>
  <si>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</si>
  <si>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</si>
  <si>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</si>
  <si>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</si>
  <si>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</si>
  <si>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</si>
  <si>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</si>
  <si>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</si>
  <si>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</si>
  <si>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</si>
  <si>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</si>
  <si>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</si>
  <si>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</si>
  <si>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</si>
  <si>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</si>
  <si>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</si>
  <si>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</si>
  <si>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</si>
  <si>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</si>
  <si>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</si>
  <si>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</si>
  <si>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</si>
  <si>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</si>
  <si>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</si>
  <si>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</si>
  <si>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</si>
  <si>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</si>
  <si>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</si>
  <si>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</si>
  <si>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ATTORNEY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</si>
  <si>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</si>
  <si>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</si>
  <si>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</si>
  <si>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</si>
  <si>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</si>
  <si>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</si>
  <si>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</si>
  <si>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</si>
  <si>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</si>
  <si>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</si>
  <si>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</si>
  <si>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</si>
  <si>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</si>
  <si>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</si>
  <si>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</si>
  <si>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</si>
  <si>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</si>
  <si>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</si>
  <si>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</si>
  <si>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</si>
  <si>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</si>
  <si>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</si>
  <si>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</si>
  <si>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</si>
  <si>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</si>
  <si>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</si>
  <si>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</si>
  <si>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</si>
  <si>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</si>
  <si>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</si>
  <si>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</si>
  <si>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</si>
  <si>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LOBBYIST COST SHARE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</si>
  <si>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</si>
  <si>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</si>
  <si>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</si>
  <si>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</si>
  <si>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</si>
  <si>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</si>
  <si>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</si>
  <si>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</si>
  <si>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</si>
  <si>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</si>
  <si>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</si>
  <si>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</si>
  <si>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</si>
  <si>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</si>
  <si>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</si>
  <si>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</si>
  <si>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</si>
  <si>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</si>
  <si>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</si>
  <si>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</si>
  <si>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</si>
  <si>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</si>
  <si>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</si>
  <si>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</si>
  <si>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</si>
  <si>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</si>
  <si>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</si>
  <si>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</si>
  <si>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</si>
  <si>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</si>
  <si>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</si>
  <si>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</si>
  <si>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</si>
  <si>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</si>
  <si>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</si>
  <si>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</si>
  <si>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</si>
  <si>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TELEPHONE &amp; COMMUNICATION</t>
  </si>
  <si>
    <t>DUES AND FEES</t>
  </si>
  <si>
    <t>LITIGATION EXPENSE</t>
  </si>
  <si>
    <t>EQUIPMENT &amp; FURNITURE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</si>
  <si>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</si>
  <si>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</si>
  <si>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</si>
  <si>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</si>
  <si>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</si>
  <si>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</si>
  <si>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</si>
  <si>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</si>
  <si>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</si>
  <si>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</si>
  <si>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</si>
  <si>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</si>
  <si>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</si>
  <si>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</si>
  <si>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</si>
  <si>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</si>
  <si>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</si>
  <si>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</si>
  <si>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</si>
  <si>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</si>
  <si>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</si>
  <si>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</si>
  <si>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</si>
  <si>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</si>
  <si>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</si>
  <si>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</si>
  <si>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</si>
  <si>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</si>
  <si>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</si>
  <si>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</si>
  <si>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</si>
  <si>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</si>
  <si>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</si>
  <si>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</si>
  <si>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</si>
  <si>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</si>
  <si>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</si>
  <si>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</si>
  <si>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</si>
  <si>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</si>
  <si>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</si>
  <si>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</si>
  <si>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</si>
  <si>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</si>
  <si>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</si>
  <si>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</si>
  <si>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</si>
  <si>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</si>
  <si>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</si>
  <si>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</si>
  <si>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</si>
  <si>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</si>
  <si>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</si>
  <si>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</si>
  <si>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</si>
  <si>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</si>
  <si>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</si>
  <si>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</si>
  <si>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</si>
  <si>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</si>
  <si>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</si>
  <si>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</si>
  <si>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</si>
  <si>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</si>
  <si>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</si>
  <si>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</si>
  <si>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</si>
  <si>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</si>
  <si>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</si>
  <si>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</si>
  <si>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</si>
  <si>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</si>
  <si>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</si>
  <si>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</si>
  <si>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</si>
  <si>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</si>
  <si>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</si>
  <si>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</si>
  <si>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</si>
  <si>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</si>
  <si>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</si>
  <si>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</si>
  <si>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</si>
  <si>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</si>
  <si>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</si>
  <si>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</si>
  <si>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</si>
  <si>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</si>
  <si>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</si>
  <si>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</si>
  <si>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</si>
  <si>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</si>
  <si>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</si>
  <si>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</si>
  <si>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</si>
  <si>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</si>
  <si>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</si>
  <si>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</si>
  <si>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</si>
  <si>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</si>
  <si>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</si>
  <si>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OTHER REVENUE</t>
  </si>
  <si>
    <t>TRAINING - STAFF</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</si>
  <si>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</si>
  <si>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</si>
  <si>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TELEPHONE &amp; COMMUNICATION</t>
  </si>
  <si>
    <t xml:space="preserve"> TRAINING - STAFF</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</si>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</sst>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NEW MEXICO LEGAL AID</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12639835</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370947</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12268888</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1022407.333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2763718</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2.703147669</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2563452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12639835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1053319.583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2.433688731</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12639835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1053319.583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2.703147669</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6371705</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12018107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0.5301754261</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8203142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2610808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10813950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12639835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0.8555451871</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1994514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8203142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0.2431402504</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242</v>
      </c>
      <c r="D41" s="75">
        <f>'Expenses 2023'!D40</f>
        <v>10731487</v>
      </c>
      <c r="E41" s="164">
        <f t="shared" ref="E41:E44" si="1">D41/$D$44</f>
        <v>0.8490211304</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1727969</v>
      </c>
      <c r="E42" s="164">
        <f t="shared" si="1"/>
        <v>0.1367081928</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180379</v>
      </c>
      <c r="E43" s="164">
        <f t="shared" si="1"/>
        <v>0.01427067679</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12639835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11890646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180379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65.92034549</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4010179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1484386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2.701574254</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6797135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NEW MEXICO LEGAL AID</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7779709.0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5181973.0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12961682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118414.0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118414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19647.0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240</v>
      </c>
      <c r="D39" s="74"/>
      <c r="E39" s="48">
        <v>41647.0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41647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13141390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NEW MEXICO LEGAL AID</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279693</v>
      </c>
      <c r="D7" s="99">
        <v>211570.0</v>
      </c>
      <c r="E7" s="99">
        <v>34506.0</v>
      </c>
      <c r="F7" s="99">
        <v>33617.0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8066484</v>
      </c>
      <c r="D9" s="99">
        <v>6638773.0</v>
      </c>
      <c r="E9" s="99">
        <v>1316663.0</v>
      </c>
      <c r="F9" s="99">
        <v>111048.0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370150</v>
      </c>
      <c r="D10" s="99">
        <v>305047.0</v>
      </c>
      <c r="E10" s="99">
        <v>58691.0</v>
      </c>
      <c r="F10" s="99">
        <v>6412.0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1897566</v>
      </c>
      <c r="D11" s="99">
        <v>1563824.0</v>
      </c>
      <c r="E11" s="99">
        <v>300872.0</v>
      </c>
      <c r="F11" s="99">
        <v>32870.0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659683</v>
      </c>
      <c r="D12" s="99">
        <v>543660.0</v>
      </c>
      <c r="E12" s="99">
        <v>104597.0</v>
      </c>
      <c r="F12" s="99">
        <v>11426.0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584863</v>
      </c>
      <c r="D20" s="99">
        <v>547918.0</v>
      </c>
      <c r="E20" s="99">
        <v>36945.0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54731</v>
      </c>
      <c r="D22" s="99">
        <v>52898.0</v>
      </c>
      <c r="E22" s="99">
        <v>1833.0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87922</v>
      </c>
      <c r="D25" s="99">
        <v>44127.0</v>
      </c>
      <c r="E25" s="99">
        <v>43795.0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138987</v>
      </c>
      <c r="D26" s="99">
        <v>137337.0</v>
      </c>
      <c r="E26" s="99">
        <v>1650.0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2650</v>
      </c>
      <c r="D28" s="99">
        <v>2650.0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90704</v>
      </c>
      <c r="D29" s="99">
        <v>89983.0</v>
      </c>
      <c r="E29" s="99">
        <v>721.0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435537</v>
      </c>
      <c r="D31" s="99">
        <v>410425.0</v>
      </c>
      <c r="E31" s="99">
        <v>25112.0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68280</v>
      </c>
      <c r="D32" s="99">
        <v>66661.0</v>
      </c>
      <c r="E32" s="99">
        <v>1619.0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244</v>
      </c>
      <c r="C34" s="98">
        <f t="shared" si="1"/>
        <v>111128</v>
      </c>
      <c r="D34" s="99">
        <v>107437.0</v>
      </c>
      <c r="E34" s="99">
        <v>3691.0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75" t="s">
        <v>136</v>
      </c>
      <c r="C35" s="98">
        <f t="shared" si="1"/>
        <v>93426</v>
      </c>
      <c r="D35" s="99">
        <v>89345.0</v>
      </c>
      <c r="E35" s="99">
        <v>4081.0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245</v>
      </c>
      <c r="C36" s="98">
        <f t="shared" si="1"/>
        <v>80875</v>
      </c>
      <c r="D36" s="99">
        <v>76964.0</v>
      </c>
      <c r="E36" s="99">
        <v>3911.0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63351</v>
      </c>
      <c r="D37" s="99">
        <v>63351.0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215060</v>
      </c>
      <c r="D38" s="99">
        <v>154812.0</v>
      </c>
      <c r="E38" s="99">
        <v>60073.0</v>
      </c>
      <c r="F38" s="99">
        <v>175.0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13301090</v>
      </c>
      <c r="D40" s="103">
        <f t="shared" si="2"/>
        <v>11106782</v>
      </c>
      <c r="E40" s="103">
        <f t="shared" si="2"/>
        <v>1998760</v>
      </c>
      <c r="F40" s="103">
        <f t="shared" si="2"/>
        <v>195548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MEXICO LEGAL AID</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56092.0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1660883.0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938470.0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834529.0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41988.0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299583.0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51948.0</v>
      </c>
      <c r="E12" s="108">
        <f>D11-D12</f>
        <v>247635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3213863.0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142840.0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7136300</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902498.0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228631.0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3601419.0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4732548</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2403752.0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2403752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7136300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NEW MEXICO LEGAL AID</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13301090</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435537</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12865553</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1072129.417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1716975</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1.601462448</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2403752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13301090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1108424.167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2.168621068</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13301090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1108424.167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1.601462448</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7779709</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13141390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0.5920004657</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8346177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2927399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11273576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13301090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0.8475678309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2267716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8346177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0.2717071541</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246</v>
      </c>
      <c r="D41" s="75">
        <f>'Expenses 2024'!D40</f>
        <v>11106782</v>
      </c>
      <c r="E41" s="164">
        <f t="shared" ref="E41:E44" si="1">D41/$D$44</f>
        <v>0.8350279564</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1998760</v>
      </c>
      <c r="E42" s="164">
        <f t="shared" si="1"/>
        <v>0.1502703914</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195548</v>
      </c>
      <c r="E43" s="164">
        <f t="shared" si="1"/>
        <v>0.01470165227</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13301090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12961682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195548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66.28388938</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3531962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1131129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3.122510341</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7136300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NEW MEXICO LEGAL AID</v>
      </c>
      <c r="B1" s="2" t="s">
        <v>247</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248</v>
      </c>
      <c r="E4" s="45" t="s">
        <v>249</v>
      </c>
      <c r="F4" s="45" t="s">
        <v>250</v>
      </c>
      <c r="G4" s="59" t="s">
        <v>251</v>
      </c>
      <c r="H4" s="59"/>
      <c r="I4" s="43"/>
      <c r="J4" s="43"/>
      <c r="K4" s="43"/>
      <c r="L4" s="43"/>
      <c r="M4" s="43"/>
      <c r="N4" s="43"/>
      <c r="O4" s="43"/>
      <c r="P4" s="43"/>
      <c r="Q4" s="43"/>
      <c r="R4" s="43"/>
      <c r="S4" s="43"/>
      <c r="T4" s="43"/>
      <c r="U4" s="43"/>
      <c r="V4" s="43"/>
      <c r="W4" s="43"/>
      <c r="X4" s="43"/>
      <c r="Y4" s="43"/>
    </row>
    <row r="5">
      <c r="A5" s="138"/>
      <c r="B5" s="49"/>
      <c r="C5" s="147" t="s">
        <v>182</v>
      </c>
      <c r="D5" s="177">
        <f>'Ratios 2022'!D8</f>
        <v>3.00890931</v>
      </c>
      <c r="E5" s="177">
        <f>'Ratios 2023'!D8</f>
        <v>2.703147669</v>
      </c>
      <c r="F5" s="177">
        <f>'Ratios 2024'!D8</f>
        <v>1.601462448</v>
      </c>
      <c r="G5" s="177">
        <f>average(D5:F5)</f>
        <v>2.437839809</v>
      </c>
      <c r="H5" s="149" t="s">
        <v>189</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190</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191</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248</v>
      </c>
      <c r="E9" s="45" t="s">
        <v>249</v>
      </c>
      <c r="F9" s="45" t="s">
        <v>250</v>
      </c>
      <c r="G9" s="59" t="s">
        <v>251</v>
      </c>
      <c r="H9" s="59"/>
      <c r="I9" s="43"/>
      <c r="J9" s="43"/>
      <c r="K9" s="43"/>
      <c r="L9" s="43"/>
      <c r="M9" s="43"/>
      <c r="N9" s="43"/>
      <c r="O9" s="43"/>
      <c r="P9" s="43"/>
      <c r="Q9" s="43"/>
      <c r="R9" s="43"/>
      <c r="S9" s="43"/>
      <c r="T9" s="43"/>
      <c r="U9" s="43"/>
      <c r="V9" s="43"/>
      <c r="W9" s="43"/>
      <c r="X9" s="43"/>
      <c r="Y9" s="43"/>
    </row>
    <row r="10">
      <c r="A10" s="138"/>
      <c r="B10" s="49"/>
      <c r="C10" s="147" t="s">
        <v>190</v>
      </c>
      <c r="D10" s="148">
        <f>'Ratios 2022'!D14</f>
        <v>3.503442656</v>
      </c>
      <c r="E10" s="148">
        <f>'Ratios 2023'!D14</f>
        <v>2.433688731</v>
      </c>
      <c r="F10" s="148">
        <f>'Ratios 2024'!D14</f>
        <v>2.168621068</v>
      </c>
      <c r="G10" s="177">
        <f>average(D10:F10)</f>
        <v>2.701917485</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248</v>
      </c>
      <c r="E14" s="45" t="s">
        <v>249</v>
      </c>
      <c r="F14" s="45" t="s">
        <v>250</v>
      </c>
      <c r="G14" s="59" t="s">
        <v>251</v>
      </c>
      <c r="H14" s="59"/>
      <c r="I14" s="43"/>
      <c r="J14" s="43"/>
      <c r="K14" s="43"/>
      <c r="L14" s="43"/>
      <c r="M14" s="43"/>
      <c r="N14" s="43"/>
      <c r="O14" s="43"/>
      <c r="P14" s="43"/>
      <c r="Q14" s="43"/>
      <c r="R14" s="43"/>
      <c r="S14" s="43"/>
      <c r="T14" s="43"/>
      <c r="U14" s="43"/>
      <c r="V14" s="43"/>
      <c r="W14" s="43"/>
      <c r="X14" s="43"/>
      <c r="Y14" s="43"/>
    </row>
    <row r="15">
      <c r="A15" s="138"/>
      <c r="B15" s="49"/>
      <c r="C15" s="147" t="s">
        <v>198</v>
      </c>
      <c r="D15" s="180">
        <f>'Ratios 2022'!D20</f>
        <v>0</v>
      </c>
      <c r="E15" s="180">
        <f>'Ratios 2023'!D20</f>
        <v>0</v>
      </c>
      <c r="F15" s="180">
        <f>'Ratios 2024'!D20</f>
        <v>0</v>
      </c>
      <c r="G15" s="177">
        <f>average(D15:F15)</f>
        <v>0</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248</v>
      </c>
      <c r="E19" s="45" t="s">
        <v>249</v>
      </c>
      <c r="F19" s="45" t="s">
        <v>250</v>
      </c>
      <c r="G19" s="59" t="s">
        <v>251</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0.6159212317</v>
      </c>
      <c r="E20" s="162">
        <f>'Ratios 2023'!D26</f>
        <v>0.5301754261</v>
      </c>
      <c r="F20" s="162">
        <f>'Ratios 2024'!D26</f>
        <v>0.5920004657</v>
      </c>
      <c r="G20" s="181">
        <f>average(D20:F20)</f>
        <v>0.5793657078</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248</v>
      </c>
      <c r="E24" s="45" t="s">
        <v>249</v>
      </c>
      <c r="F24" s="45" t="s">
        <v>250</v>
      </c>
      <c r="G24" s="59" t="s">
        <v>251</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0.8359804879</v>
      </c>
      <c r="E25" s="162">
        <f>'Ratios 2023'!D33</f>
        <v>0.8555451871</v>
      </c>
      <c r="F25" s="162">
        <f>'Ratios 2024'!D33</f>
        <v>0.8475678309</v>
      </c>
      <c r="G25" s="181">
        <f>average(D25:F25)</f>
        <v>0.846364502</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248</v>
      </c>
      <c r="E29" s="45" t="s">
        <v>249</v>
      </c>
      <c r="F29" s="45" t="s">
        <v>250</v>
      </c>
      <c r="G29" s="59" t="s">
        <v>251</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0.2322950599</v>
      </c>
      <c r="E30" s="162">
        <f>'Ratios 2023'!D38</f>
        <v>0.2431402504</v>
      </c>
      <c r="F30" s="162">
        <f>'Ratios 2024'!D38</f>
        <v>0.2717071541</v>
      </c>
      <c r="G30" s="181">
        <f>average(D30:F30)</f>
        <v>0.2490474881</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248</v>
      </c>
      <c r="E34" s="45" t="s">
        <v>249</v>
      </c>
      <c r="F34" s="45" t="s">
        <v>250</v>
      </c>
      <c r="G34" s="59" t="s">
        <v>251</v>
      </c>
      <c r="H34" s="59"/>
      <c r="I34" s="43"/>
      <c r="J34" s="43"/>
      <c r="K34" s="43"/>
      <c r="L34" s="43"/>
      <c r="M34" s="43"/>
      <c r="N34" s="43"/>
      <c r="O34" s="43"/>
      <c r="P34" s="43"/>
      <c r="Q34" s="43"/>
      <c r="R34" s="43"/>
      <c r="S34" s="43"/>
      <c r="T34" s="43"/>
      <c r="U34" s="43"/>
      <c r="V34" s="43"/>
      <c r="W34" s="43"/>
      <c r="X34" s="43"/>
      <c r="Y34" s="43"/>
    </row>
    <row r="35">
      <c r="A35" s="138"/>
      <c r="B35" s="49"/>
      <c r="C35" s="147" t="s">
        <v>252</v>
      </c>
      <c r="D35" s="162">
        <f>'Ratios 2022'!E41</f>
        <v>0.8405802742</v>
      </c>
      <c r="E35" s="162">
        <f>'Ratios 2023'!E41</f>
        <v>0.8490211304</v>
      </c>
      <c r="F35" s="162">
        <f>'Ratios 2024'!E41</f>
        <v>0.8350279564</v>
      </c>
      <c r="G35" s="181">
        <f t="shared" ref="G35:G37" si="1">average(D35:F35)</f>
        <v>0.8415431203</v>
      </c>
      <c r="H35" s="181"/>
      <c r="I35" s="43"/>
      <c r="J35" s="43"/>
      <c r="K35" s="43"/>
      <c r="L35" s="43"/>
      <c r="M35" s="43"/>
      <c r="N35" s="43"/>
      <c r="O35" s="43"/>
      <c r="P35" s="43"/>
      <c r="Q35" s="43"/>
      <c r="R35" s="43"/>
      <c r="S35" s="43"/>
      <c r="T35" s="43"/>
      <c r="U35" s="43"/>
      <c r="V35" s="43"/>
      <c r="W35" s="43"/>
      <c r="X35" s="43"/>
      <c r="Y35" s="43"/>
    </row>
    <row r="36">
      <c r="A36" s="138"/>
      <c r="B36" s="52"/>
      <c r="C36" s="147" t="s">
        <v>219</v>
      </c>
      <c r="D36" s="162">
        <f>'Ratios 2022'!E42</f>
        <v>0.1490354834</v>
      </c>
      <c r="E36" s="162">
        <f>'Ratios 2023'!E42</f>
        <v>0.1367081928</v>
      </c>
      <c r="F36" s="162">
        <f>'Ratios 2024'!E42</f>
        <v>0.1502703914</v>
      </c>
      <c r="G36" s="181">
        <f t="shared" si="1"/>
        <v>0.1453380225</v>
      </c>
      <c r="H36" s="181"/>
      <c r="I36" s="43"/>
      <c r="J36" s="43"/>
      <c r="K36" s="43"/>
      <c r="L36" s="43"/>
      <c r="M36" s="43"/>
      <c r="N36" s="43"/>
      <c r="O36" s="43"/>
      <c r="P36" s="43"/>
      <c r="Q36" s="43"/>
      <c r="R36" s="43"/>
      <c r="S36" s="43"/>
      <c r="T36" s="43"/>
      <c r="U36" s="43"/>
      <c r="V36" s="43"/>
      <c r="W36" s="43"/>
      <c r="X36" s="43"/>
      <c r="Y36" s="43"/>
    </row>
    <row r="37">
      <c r="A37" s="138"/>
      <c r="B37" s="182"/>
      <c r="C37" s="147" t="s">
        <v>220</v>
      </c>
      <c r="D37" s="162">
        <f>'Ratios 2022'!E43</f>
        <v>0.0103842424</v>
      </c>
      <c r="E37" s="162">
        <f>'Ratios 2023'!E43</f>
        <v>0.01427067679</v>
      </c>
      <c r="F37" s="162">
        <f>'Ratios 2024'!E43</f>
        <v>0.01470165227</v>
      </c>
      <c r="G37" s="181">
        <f t="shared" si="1"/>
        <v>0.01311885715</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248</v>
      </c>
      <c r="E41" s="45" t="s">
        <v>249</v>
      </c>
      <c r="F41" s="45" t="s">
        <v>250</v>
      </c>
      <c r="G41" s="59" t="s">
        <v>251</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106.4087819</v>
      </c>
      <c r="E42" s="165">
        <f>'Ratios 2023'!D49</f>
        <v>65.92034549</v>
      </c>
      <c r="F42" s="165">
        <f>'Ratios 2024'!D49</f>
        <v>66.28388938</v>
      </c>
      <c r="G42" s="183">
        <f>if((D42+E42+F42=0),0,(D42+E42+F42)/3)</f>
        <v>79.53767226</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248</v>
      </c>
      <c r="E46" s="45" t="s">
        <v>249</v>
      </c>
      <c r="F46" s="45" t="s">
        <v>250</v>
      </c>
      <c r="G46" s="59" t="s">
        <v>251</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3.401538303</v>
      </c>
      <c r="E47" s="148">
        <f>'Ratios 2023'!D54</f>
        <v>2.701574254</v>
      </c>
      <c r="F47" s="148">
        <f>'Ratios 2024'!D54</f>
        <v>3.122510341</v>
      </c>
      <c r="G47" s="177">
        <f>average(D47:F47)</f>
        <v>3.075207633</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248</v>
      </c>
      <c r="E51" s="45" t="s">
        <v>249</v>
      </c>
      <c r="F51" s="45" t="s">
        <v>250</v>
      </c>
      <c r="G51" s="59" t="s">
        <v>251</v>
      </c>
      <c r="H51" s="59"/>
      <c r="I51" s="43"/>
      <c r="J51" s="43"/>
      <c r="K51" s="43"/>
      <c r="L51" s="43"/>
      <c r="M51" s="43"/>
      <c r="N51" s="43"/>
      <c r="O51" s="43"/>
      <c r="P51" s="43"/>
      <c r="Q51" s="43"/>
      <c r="R51" s="43"/>
      <c r="S51" s="43"/>
      <c r="T51" s="43"/>
      <c r="U51" s="43"/>
      <c r="V51" s="43"/>
      <c r="W51" s="43"/>
      <c r="X51" s="43"/>
      <c r="Y51" s="43"/>
    </row>
    <row r="52">
      <c r="A52" s="138"/>
      <c r="B52" s="49"/>
      <c r="C52" s="147" t="s">
        <v>237</v>
      </c>
      <c r="D52" s="184">
        <f>'Ratios 2022'!D59</f>
        <v>0</v>
      </c>
      <c r="E52" s="184">
        <f>'Ratios 2023'!D59</f>
        <v>0</v>
      </c>
      <c r="F52" s="184">
        <f>'Ratios 2024'!D59</f>
        <v>0</v>
      </c>
      <c r="G52" s="185">
        <f>average(D52:F52)</f>
        <v>0</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NEW MEXICO LEGAL AID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NEW MEXICO LEGAL AID</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7467591.0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4569264.0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12036855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72758.0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72758</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767.0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13883.0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13883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12124263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NEW MEXICO LEGAL AID</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278446</v>
      </c>
      <c r="D7" s="99">
        <v>137841.0</v>
      </c>
      <c r="E7" s="99">
        <v>125640.0</v>
      </c>
      <c r="F7" s="99">
        <v>14965.0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6676562</v>
      </c>
      <c r="D9" s="99">
        <v>5709918.0</v>
      </c>
      <c r="E9" s="99">
        <v>897573.0</v>
      </c>
      <c r="F9" s="99">
        <v>69071.0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388657</v>
      </c>
      <c r="D10" s="99">
        <v>327619.0</v>
      </c>
      <c r="E10" s="99">
        <v>56405.0</v>
      </c>
      <c r="F10" s="99">
        <v>4633.0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1226957</v>
      </c>
      <c r="D11" s="99">
        <v>1034264.0</v>
      </c>
      <c r="E11" s="99">
        <v>178066.0</v>
      </c>
      <c r="F11" s="99">
        <v>14627.0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535991</v>
      </c>
      <c r="D12" s="99">
        <v>451815.0</v>
      </c>
      <c r="E12" s="99">
        <v>77788.0</v>
      </c>
      <c r="F12" s="99">
        <v>6388.0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711643</v>
      </c>
      <c r="D20" s="99">
        <v>500470.0</v>
      </c>
      <c r="E20" s="99">
        <v>208708.0</v>
      </c>
      <c r="F20" s="99">
        <v>2465.0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47123</v>
      </c>
      <c r="D22" s="99">
        <v>45070.0</v>
      </c>
      <c r="E22" s="99">
        <v>2053.0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131682</v>
      </c>
      <c r="D25" s="99">
        <v>131682.0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57320</v>
      </c>
      <c r="D26" s="99">
        <v>56715.0</v>
      </c>
      <c r="E26" s="99">
        <v>605.0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3243</v>
      </c>
      <c r="D28" s="99">
        <v>3243.0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38378</v>
      </c>
      <c r="D29" s="99">
        <v>38378.0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328204</v>
      </c>
      <c r="D31" s="99">
        <v>326476.0</v>
      </c>
      <c r="E31" s="99">
        <v>1728.0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58604</v>
      </c>
      <c r="D32" s="99">
        <v>0.0</v>
      </c>
      <c r="E32" s="99">
        <v>58604.0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135</v>
      </c>
      <c r="C34" s="98">
        <f t="shared" si="1"/>
        <v>97257</v>
      </c>
      <c r="D34" s="99">
        <v>97257.0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91546</v>
      </c>
      <c r="D35" s="99">
        <v>82736.0</v>
      </c>
      <c r="E35" s="99">
        <v>8266.0</v>
      </c>
      <c r="F35" s="99">
        <v>544.0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55469</v>
      </c>
      <c r="D36" s="99">
        <v>55407.0</v>
      </c>
      <c r="E36" s="99">
        <v>62.0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48257</v>
      </c>
      <c r="D37" s="99">
        <v>47547.0</v>
      </c>
      <c r="E37" s="99">
        <v>710.0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117993</v>
      </c>
      <c r="D38" s="99">
        <v>110282.0</v>
      </c>
      <c r="E38" s="99">
        <v>7285.0</v>
      </c>
      <c r="F38" s="99">
        <v>426.0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10893332</v>
      </c>
      <c r="D40" s="103">
        <f t="shared" si="2"/>
        <v>9156720</v>
      </c>
      <c r="E40" s="103">
        <f t="shared" si="2"/>
        <v>1623493</v>
      </c>
      <c r="F40" s="103">
        <f t="shared" si="2"/>
        <v>113119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MEXICO LEGAL AID</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84843.0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2564283.0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1216362.0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538838.0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55720.0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38740.0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38740.0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2231905.0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11820.0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6703771</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607572.0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703613.0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2212239.0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3523424</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3180347.0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3180347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6703771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NEW MEXICO LEGAL AID</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10893332</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328204</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10565128</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880427.3333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2649126</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3.00890931</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3180347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10893332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907777.6667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3.503442656</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10893332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907777.6667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3.00890931</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7467591</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12124263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0.6159212317</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6955008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2151605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9106613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10893332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0.8359804879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1615614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6955008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0.2322950599</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9156720</v>
      </c>
      <c r="E41" s="164">
        <f t="shared" ref="E41:E44" si="1">D41/$D$44</f>
        <v>0.8405802742</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1623493</v>
      </c>
      <c r="E42" s="164">
        <f t="shared" si="1"/>
        <v>0.1490354834</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113119</v>
      </c>
      <c r="E43" s="164">
        <f t="shared" si="1"/>
        <v>0.0103842424</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10893332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12036855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113119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106.4087819</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4460046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1311185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3.401538303</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6703771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NEW MEXICO LEGAL AID</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6371705.0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5518941.0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11890646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57625.0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57625</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12151.0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240</v>
      </c>
      <c r="D39" s="74"/>
      <c r="E39" s="48">
        <v>56756.0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929.0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57685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12018107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NEW MEXICO LEGAL AID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357428</v>
      </c>
      <c r="D7" s="99">
        <v>279118.0</v>
      </c>
      <c r="E7" s="99">
        <v>28726.0</v>
      </c>
      <c r="F7" s="99">
        <v>49584.0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7845714</v>
      </c>
      <c r="D9" s="99">
        <v>6554510.0</v>
      </c>
      <c r="E9" s="99">
        <v>1207290.0</v>
      </c>
      <c r="F9" s="99">
        <v>83914.0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360265</v>
      </c>
      <c r="D10" s="99">
        <v>301975.0</v>
      </c>
      <c r="E10" s="99">
        <v>52607.0</v>
      </c>
      <c r="F10" s="99">
        <v>5683.0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1634249</v>
      </c>
      <c r="D11" s="99">
        <v>1369836.0</v>
      </c>
      <c r="E11" s="99">
        <v>238638.0</v>
      </c>
      <c r="F11" s="99">
        <v>25775.0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616294</v>
      </c>
      <c r="D12" s="99">
        <v>516582.0</v>
      </c>
      <c r="E12" s="99">
        <v>89993.0</v>
      </c>
      <c r="F12" s="99">
        <v>9719.0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408803</v>
      </c>
      <c r="D20" s="99">
        <v>394822.0</v>
      </c>
      <c r="E20" s="99">
        <v>12973.0</v>
      </c>
      <c r="F20" s="99">
        <v>1008.0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55037</v>
      </c>
      <c r="D22" s="99">
        <v>52964.0</v>
      </c>
      <c r="E22" s="99">
        <v>2073.0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108637</v>
      </c>
      <c r="D25" s="99">
        <v>108637.0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90670</v>
      </c>
      <c r="D26" s="99">
        <v>86993.0</v>
      </c>
      <c r="E26" s="99">
        <v>3677.0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17333</v>
      </c>
      <c r="D28" s="99">
        <v>9304.0</v>
      </c>
      <c r="E28" s="99">
        <v>4369.0</v>
      </c>
      <c r="F28" s="99">
        <v>3660.0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46794</v>
      </c>
      <c r="D29" s="99">
        <v>46794.0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370947</v>
      </c>
      <c r="D31" s="99">
        <v>369060.0</v>
      </c>
      <c r="E31" s="99">
        <v>1887.0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70962</v>
      </c>
      <c r="D32" s="99">
        <v>70962.0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138</v>
      </c>
      <c r="C34" s="98">
        <f t="shared" si="1"/>
        <v>143635</v>
      </c>
      <c r="D34" s="99">
        <v>143635.0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116102</v>
      </c>
      <c r="D35" s="99">
        <v>107597.0</v>
      </c>
      <c r="E35" s="99">
        <v>7919.0</v>
      </c>
      <c r="F35" s="99">
        <v>586.0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99500</v>
      </c>
      <c r="D36" s="99">
        <v>96504.0</v>
      </c>
      <c r="E36" s="99">
        <v>2996.0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241</v>
      </c>
      <c r="C37" s="98">
        <f t="shared" si="1"/>
        <v>99000</v>
      </c>
      <c r="D37" s="99">
        <v>36240.0</v>
      </c>
      <c r="E37" s="99">
        <v>62760.0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198465</v>
      </c>
      <c r="D38" s="99">
        <v>185954.0</v>
      </c>
      <c r="E38" s="99">
        <v>12061.0</v>
      </c>
      <c r="F38" s="99">
        <v>450.0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12639835</v>
      </c>
      <c r="D40" s="103">
        <f t="shared" si="2"/>
        <v>10731487</v>
      </c>
      <c r="E40" s="103">
        <f t="shared" si="2"/>
        <v>1727969</v>
      </c>
      <c r="F40" s="103">
        <f t="shared" si="2"/>
        <v>180379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MEXICO LEGAL AID</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213644.0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2550074.0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201845.0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991196.0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53420.0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57608.0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40627.0</v>
      </c>
      <c r="E12" s="108">
        <f>D11-D12</f>
        <v>16981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2484710.0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285265.0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6797135</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592166.0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892220.0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2749297.0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4233683</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2563452.0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2563452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6797135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