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<sst xmlns="http://schemas.openxmlformats.org/spreadsheetml/2006/main" count="866" uniqueCount="250">
  <si>
    <t>THE GENESIS FOUNDATION FOR CHILDREN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</si>
  <si>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</si>
  <si>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</si>
  <si>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</si>
  <si>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</si>
  <si>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</si>
  <si>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</si>
  <si>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</si>
  <si>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</si>
  <si>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</si>
  <si>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</si>
  <si>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</si>
  <si>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</si>
  <si>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</si>
  <si>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</si>
  <si>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</si>
  <si>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</si>
  <si>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</si>
  <si>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</si>
  <si>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</si>
  <si>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</si>
  <si>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</si>
  <si>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</si>
  <si>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</si>
  <si>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</si>
  <si>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</si>
  <si>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</si>
  <si>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</si>
  <si>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</si>
  <si>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</si>
  <si>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</si>
  <si>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</si>
  <si>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</si>
  <si>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</si>
  <si>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</si>
  <si>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</si>
  <si>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</si>
  <si>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</si>
  <si>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</si>
  <si>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</si>
  <si>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</si>
  <si>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</si>
  <si>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</si>
  <si>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</si>
  <si>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</si>
  <si>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</si>
  <si>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</si>
  <si>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</si>
  <si>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</si>
  <si>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</si>
  <si>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</si>
  <si>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</si>
  <si>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</si>
  <si>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</si>
  <si>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</si>
  <si>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</si>
  <si>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</si>
  <si>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</si>
  <si>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</si>
  <si>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</si>
  <si>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</si>
  <si>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</si>
  <si>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</si>
  <si>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</si>
  <si>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</si>
  <si>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</si>
  <si>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</si>
  <si>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</si>
  <si>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</si>
  <si>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</si>
  <si>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</si>
  <si>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</si>
  <si>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</si>
  <si>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</si>
  <si>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</si>
  <si>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</si>
  <si>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</si>
  <si>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</si>
  <si>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</si>
  <si>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</si>
  <si>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</si>
  <si>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</si>
  <si>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</si>
  <si>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</si>
  <si>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</si>
  <si>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</si>
  <si>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</si>
  <si>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</si>
  <si>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</si>
  <si>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</si>
  <si>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</si>
  <si>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</si>
  <si>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</si>
  <si>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</si>
  <si>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</si>
  <si>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</si>
  <si>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</si>
  <si>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</si>
  <si>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</si>
  <si>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</si>
  <si>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</si>
  <si>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</si>
  <si>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</si>
  <si>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</si>
  <si>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</si>
  <si>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</si>
  <si>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</si>
  <si>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</si>
  <si>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</si>
  <si>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</si>
  <si>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</si>
  <si>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</si>
  <si>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</si>
  <si>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</si>
  <si>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</si>
  <si>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</si>
  <si>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</si>
  <si>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</si>
  <si>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</si>
  <si>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</si>
  <si>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</si>
  <si>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</si>
  <si>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</si>
  <si>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</si>
  <si>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</si>
  <si>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</si>
  <si>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</si>
  <si>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</si>
  <si>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</si>
  <si>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</si>
  <si>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</si>
  <si>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</si>
  <si>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</si>
  <si>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COMPUTER</t>
  </si>
  <si>
    <t>FUNDRAISING EXPENSES</t>
  </si>
  <si>
    <t xml:space="preserve"> TELEPHONE</t>
  </si>
  <si>
    <t>PPP LOAN INTEREST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</si>
  <si>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</si>
  <si>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</si>
  <si>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</si>
  <si>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</si>
  <si>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</si>
  <si>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</si>
  <si>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</si>
  <si>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</si>
  <si>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</si>
  <si>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</si>
  <si>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</si>
  <si>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</si>
  <si>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</si>
  <si>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</si>
  <si>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</si>
  <si>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</si>
  <si>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</si>
  <si>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</si>
  <si>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</si>
  <si>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</si>
  <si>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</si>
  <si>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</si>
  <si>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</si>
  <si>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</si>
  <si>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</si>
  <si>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</si>
  <si>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</si>
  <si>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</si>
  <si>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</si>
  <si>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</si>
  <si>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</si>
  <si>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</si>
  <si>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</si>
  <si>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</si>
  <si>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</si>
  <si>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</si>
  <si>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</si>
  <si>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</si>
  <si>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</si>
  <si>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</si>
  <si>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</si>
  <si>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</si>
  <si>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</si>
  <si>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</si>
  <si>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</si>
  <si>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</si>
  <si>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</si>
  <si>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</si>
  <si>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</si>
  <si>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</si>
  <si>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</si>
  <si>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</si>
  <si>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</si>
  <si>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</si>
  <si>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</si>
  <si>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</si>
  <si>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</si>
  <si>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</si>
  <si>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</si>
  <si>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</si>
  <si>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</si>
  <si>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</si>
  <si>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</si>
  <si>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</si>
  <si>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</si>
  <si>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</si>
  <si>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</si>
  <si>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</si>
  <si>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</si>
  <si>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</si>
  <si>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</si>
  <si>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</si>
  <si>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</si>
  <si>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</si>
  <si>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</si>
  <si>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</si>
  <si>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</si>
  <si>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</si>
  <si>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</si>
  <si>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</si>
  <si>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</si>
  <si>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</si>
  <si>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</si>
  <si>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</si>
  <si>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</si>
  <si>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</si>
  <si>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</si>
  <si>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</si>
  <si>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</si>
  <si>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</si>
  <si>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</si>
  <si>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</si>
  <si>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</si>
  <si>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</si>
  <si>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</si>
  <si>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</si>
  <si>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</si>
  <si>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</si>
  <si>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</si>
  <si>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</si>
  <si>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</si>
  <si>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TELEPHONE</t>
  </si>
  <si>
    <t>BANK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</si>
  <si>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</si>
  <si>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</si>
  <si>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SPECIAL EVENTS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</si>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</sst>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THE GENESIS FOUNDATION FOR CHILDREN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927342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1819</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925523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77126.91667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292775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3.796015874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247235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927342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77278.5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3.19927276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516410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927342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77278.5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6.682453723</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10.4784696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494910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817645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0.6052871356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284255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55918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340173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927342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0.3668258312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34294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284255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0.1206451953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240</v>
      </c>
      <c r="D41" s="75">
        <f>'Expenses 2023'!D40</f>
        <v>524003</v>
      </c>
      <c r="E41" s="164">
        <f t="shared" ref="E41:E44" si="1">D41/$D$44</f>
        <v>0.5650590613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185919</v>
      </c>
      <c r="E42" s="164">
        <f t="shared" si="1"/>
        <v>0.2004859049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217420</v>
      </c>
      <c r="E43" s="164">
        <f t="shared" si="1"/>
        <v>0.2344550338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927342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813743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217420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3.74272376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372488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219712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1.695346636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891857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GENESIS FOUNDATION FOR CHILDREN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364802.0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501920.0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132174.0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866722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20097.0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15213.0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15213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15213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157291.0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157291.0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902032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GENESIS FOUNDATION FOR CHILDREN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418205</v>
      </c>
      <c r="D3" s="99">
        <v>418205.0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243875</v>
      </c>
      <c r="D7" s="99">
        <v>29192.0</v>
      </c>
      <c r="E7" s="99">
        <v>65066.0</v>
      </c>
      <c r="F7" s="99">
        <v>149617.0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27335</v>
      </c>
      <c r="D11" s="99">
        <v>3149.0</v>
      </c>
      <c r="E11" s="99">
        <v>6430.0</v>
      </c>
      <c r="F11" s="99">
        <v>17756.0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19126</v>
      </c>
      <c r="D12" s="99">
        <v>2289.0</v>
      </c>
      <c r="E12" s="99">
        <v>5103.0</v>
      </c>
      <c r="F12" s="99">
        <v>11734.0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1299</v>
      </c>
      <c r="D15" s="99">
        <v>0.0</v>
      </c>
      <c r="E15" s="99">
        <v>1299.0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21500</v>
      </c>
      <c r="D16" s="99">
        <v>0.0</v>
      </c>
      <c r="E16" s="99">
        <v>21500.0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31006</v>
      </c>
      <c r="D20" s="99">
        <v>0.0</v>
      </c>
      <c r="E20" s="99">
        <v>31006.0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1346</v>
      </c>
      <c r="D21" s="99">
        <v>0.0</v>
      </c>
      <c r="E21" s="99">
        <v>0.0</v>
      </c>
      <c r="F21" s="99">
        <v>1346.0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4204</v>
      </c>
      <c r="D22" s="99">
        <v>0.0</v>
      </c>
      <c r="E22" s="99">
        <v>4204.0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24000</v>
      </c>
      <c r="D25" s="99">
        <v>0.0</v>
      </c>
      <c r="E25" s="99">
        <v>7274.0</v>
      </c>
      <c r="F25" s="99">
        <v>16726.0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1329</v>
      </c>
      <c r="D31" s="99">
        <v>0.0</v>
      </c>
      <c r="E31" s="99">
        <v>728.0</v>
      </c>
      <c r="F31" s="99">
        <v>601.0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14114</v>
      </c>
      <c r="D32" s="99">
        <v>0.0</v>
      </c>
      <c r="E32" s="99">
        <v>14114.0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24948</v>
      </c>
      <c r="D34" s="99">
        <v>0.0</v>
      </c>
      <c r="E34" s="99">
        <v>12445.0</v>
      </c>
      <c r="F34" s="99">
        <v>12503.0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2700</v>
      </c>
      <c r="D35" s="99">
        <v>0.0</v>
      </c>
      <c r="E35" s="99">
        <v>2700.0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238</v>
      </c>
      <c r="C36" s="98">
        <f t="shared" si="1"/>
        <v>2394</v>
      </c>
      <c r="D36" s="99">
        <v>0.0</v>
      </c>
      <c r="E36" s="99">
        <v>726.0</v>
      </c>
      <c r="F36" s="99">
        <v>1668.0</v>
      </c>
      <c r="G36" s="43"/>
      <c r="H36" s="43"/>
      <c r="I36" s="43"/>
      <c r="J36" s="43"/>
      <c r="K36" s="43"/>
      <c r="L36" s="43"/>
      <c r="M36" s="43"/>
      <c r="N36" s="43"/>
      <c r="O36" s="43"/>
      <c r="P36" s="43"/>
      <c r="Q36" s="43"/>
      <c r="R36" s="43"/>
      <c r="S36" s="43"/>
      <c r="T36" s="43"/>
      <c r="U36" s="43"/>
      <c r="V36" s="43"/>
      <c r="W36" s="43"/>
      <c r="X36" s="43"/>
      <c r="Y36" s="43"/>
      <c r="Z36" s="43"/>
    </row>
    <row r="37">
      <c r="A37" s="45" t="s">
        <v>52</v>
      </c>
      <c r="B37" s="102" t="s">
        <v>134</v>
      </c>
      <c r="C37" s="98">
        <f t="shared" si="1"/>
        <v>1561</v>
      </c>
      <c r="D37" s="99">
        <v>0.0</v>
      </c>
      <c r="E37" s="99">
        <v>0.0</v>
      </c>
      <c r="F37" s="99">
        <v>1561.0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424</v>
      </c>
      <c r="D38" s="99">
        <v>0.0</v>
      </c>
      <c r="E38" s="99">
        <v>424.0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839366</v>
      </c>
      <c r="D40" s="103">
        <f t="shared" si="2"/>
        <v>452835</v>
      </c>
      <c r="E40" s="103">
        <f t="shared" si="2"/>
        <v>173019</v>
      </c>
      <c r="F40" s="103">
        <f t="shared" si="2"/>
        <v>213512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GENESIS FOUNDATION FOR CHILDREN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176960.0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124474.0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57797.0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26792.0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25162.0</v>
      </c>
      <c r="E12" s="108">
        <f>D11-D12</f>
        <v>1630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577122.0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68131.0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1006114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238436.0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238436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223954.0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543724.0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767678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1006114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THE GENESIS FOUNDATION FOR CHILDREN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839366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1329</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838037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69836.41667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176960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2.533921533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223954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839366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69947.16667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3.201759423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577122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839366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69947.16667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8.25082741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10.78474894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501920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902032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0.5564325878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243875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46461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290336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839366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0.3458991668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27335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243875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0.1120861097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243</v>
      </c>
      <c r="D41" s="75">
        <f>'Expenses 2024'!D40</f>
        <v>452835</v>
      </c>
      <c r="E41" s="164">
        <f t="shared" ref="E41:E44" si="1">D41/$D$44</f>
        <v>0.5394964771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173019</v>
      </c>
      <c r="E42" s="164">
        <f t="shared" si="1"/>
        <v>0.2061305795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213512</v>
      </c>
      <c r="E43" s="164">
        <f t="shared" si="1"/>
        <v>0.2543729434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839366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866722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213512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4.059359661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359231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238436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1.506613934</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1006114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THE GENESIS FOUNDATION FOR CHILDREN</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180</v>
      </c>
      <c r="D5" s="176">
        <f>'Ratios 2022'!D8</f>
        <v>5.607128983</v>
      </c>
      <c r="E5" s="176">
        <f>'Ratios 2023'!D8</f>
        <v>3.796015874</v>
      </c>
      <c r="F5" s="176">
        <f>'Ratios 2024'!D8</f>
        <v>2.533921533</v>
      </c>
      <c r="G5" s="176">
        <f>average(D5:F5)</f>
        <v>3.97902213</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188</v>
      </c>
      <c r="D10" s="148">
        <f>'Ratios 2022'!D14</f>
        <v>4.472781386</v>
      </c>
      <c r="E10" s="148">
        <f>'Ratios 2023'!D14</f>
        <v>3.19927276</v>
      </c>
      <c r="F10" s="148">
        <f>'Ratios 2024'!D14</f>
        <v>3.201759423</v>
      </c>
      <c r="G10" s="176">
        <f>average(D10:F10)</f>
        <v>3.624604523</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5.881365589</v>
      </c>
      <c r="E15" s="179">
        <f>'Ratios 2023'!D20</f>
        <v>6.682453723</v>
      </c>
      <c r="F15" s="179">
        <f>'Ratios 2024'!D20</f>
        <v>8.25082741</v>
      </c>
      <c r="G15" s="176">
        <f>average(D15:F15)</f>
        <v>6.938215574</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0.605773058</v>
      </c>
      <c r="E20" s="162">
        <f>'Ratios 2023'!D26</f>
        <v>0.6052871356</v>
      </c>
      <c r="F20" s="162">
        <f>'Ratios 2024'!D26</f>
        <v>0.5564325878</v>
      </c>
      <c r="G20" s="180">
        <f>average(D20:F20)</f>
        <v>0.5891642605</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0.3635192596</v>
      </c>
      <c r="E25" s="162">
        <f>'Ratios 2023'!D33</f>
        <v>0.3668258312</v>
      </c>
      <c r="F25" s="162">
        <f>'Ratios 2024'!D33</f>
        <v>0.3458991668</v>
      </c>
      <c r="G25" s="180">
        <f>average(D25:F25)</f>
        <v>0.3587480859</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0.1123187876</v>
      </c>
      <c r="E30" s="162">
        <f>'Ratios 2023'!D38</f>
        <v>0.1206451953</v>
      </c>
      <c r="F30" s="162">
        <f>'Ratios 2024'!D38</f>
        <v>0.1120861097</v>
      </c>
      <c r="G30" s="180">
        <f>average(D30:F30)</f>
        <v>0.1150166975</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0.5479864505</v>
      </c>
      <c r="E35" s="162">
        <f>'Ratios 2023'!E41</f>
        <v>0.5650590613</v>
      </c>
      <c r="F35" s="162">
        <f>'Ratios 2024'!E41</f>
        <v>0.5394964771</v>
      </c>
      <c r="G35" s="180">
        <f t="shared" ref="G35:G37" si="1">average(D35:F35)</f>
        <v>0.5508473296</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0.2248890051</v>
      </c>
      <c r="E36" s="162">
        <f>'Ratios 2023'!E42</f>
        <v>0.2004859049</v>
      </c>
      <c r="F36" s="162">
        <f>'Ratios 2024'!E42</f>
        <v>0.2061305795</v>
      </c>
      <c r="G36" s="180">
        <f t="shared" si="1"/>
        <v>0.2105018298</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0.2271245445</v>
      </c>
      <c r="E37" s="162">
        <f>'Ratios 2023'!E43</f>
        <v>0.2344550338</v>
      </c>
      <c r="F37" s="162">
        <f>'Ratios 2024'!E43</f>
        <v>0.2543729434</v>
      </c>
      <c r="G37" s="180">
        <f t="shared" si="1"/>
        <v>0.2386508406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5.285155635</v>
      </c>
      <c r="E42" s="165">
        <f>'Ratios 2023'!D49</f>
        <v>3.74272376</v>
      </c>
      <c r="F42" s="165">
        <f>'Ratios 2024'!D49</f>
        <v>4.059359661</v>
      </c>
      <c r="G42" s="182">
        <f>average(D42:F42)</f>
        <v>4.362413019</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2.210043916</v>
      </c>
      <c r="E47" s="148">
        <f>'Ratios 2023'!D54</f>
        <v>1.695346636</v>
      </c>
      <c r="F47" s="148">
        <f>'Ratios 2024'!D54</f>
        <v>1.506613934</v>
      </c>
      <c r="G47" s="176">
        <f>average(D47:F47)</f>
        <v>1.804001495</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GENESIS FOUNDATION FOR CHILDREN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GENESIS FOUNDATION FOR CHILDREN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364075.0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83350.0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627026.0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131278.0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1074451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8105.0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47472.0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-47472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-47472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129334.0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129334.0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1035084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GENESIS FOUNDATION FOR CHILDREN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419587</v>
      </c>
      <c r="D3" s="99">
        <v>419587.0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273436</v>
      </c>
      <c r="D7" s="99">
        <v>59664.0</v>
      </c>
      <c r="E7" s="99">
        <v>73117.0</v>
      </c>
      <c r="F7" s="99">
        <v>140655.0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30712</v>
      </c>
      <c r="D11" s="99">
        <v>6611.0</v>
      </c>
      <c r="E11" s="99">
        <v>7319.0</v>
      </c>
      <c r="F11" s="99">
        <v>16782.0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21233</v>
      </c>
      <c r="D12" s="99">
        <v>4633.0</v>
      </c>
      <c r="E12" s="99">
        <v>5678.0</v>
      </c>
      <c r="F12" s="99">
        <v>10922.0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25508</v>
      </c>
      <c r="D16" s="99">
        <v>0.0</v>
      </c>
      <c r="E16" s="99">
        <v>25508.0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5341</v>
      </c>
      <c r="D19" s="99">
        <v>0.0</v>
      </c>
      <c r="E19" s="99">
        <v>5341.0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526</v>
      </c>
      <c r="D20" s="99">
        <v>0.0</v>
      </c>
      <c r="E20" s="99">
        <v>526.0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42095</v>
      </c>
      <c r="D22" s="99">
        <v>0.0</v>
      </c>
      <c r="E22" s="99">
        <v>40911.0</v>
      </c>
      <c r="F22" s="99">
        <v>1184.0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24000</v>
      </c>
      <c r="D25" s="99">
        <v>0.0</v>
      </c>
      <c r="E25" s="99">
        <v>8209.0</v>
      </c>
      <c r="F25" s="99">
        <v>15791.0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1831</v>
      </c>
      <c r="D31" s="99">
        <v>0.0</v>
      </c>
      <c r="E31" s="99">
        <v>1153.0</v>
      </c>
      <c r="F31" s="99">
        <v>678.0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13379</v>
      </c>
      <c r="D32" s="99">
        <v>0.0</v>
      </c>
      <c r="E32" s="99">
        <v>13379.0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17542</v>
      </c>
      <c r="D34" s="99">
        <v>0.0</v>
      </c>
      <c r="E34" s="99">
        <v>17542.0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15625</v>
      </c>
      <c r="D35" s="99">
        <v>0.0</v>
      </c>
      <c r="E35" s="99">
        <v>0.0</v>
      </c>
      <c r="F35" s="99">
        <v>15625.0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2521</v>
      </c>
      <c r="D36" s="99">
        <v>0.0</v>
      </c>
      <c r="E36" s="99">
        <v>862.0</v>
      </c>
      <c r="F36" s="99">
        <v>1659.0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866</v>
      </c>
      <c r="D37" s="99">
        <v>0.0</v>
      </c>
      <c r="E37" s="99">
        <v>866.0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884</v>
      </c>
      <c r="D38" s="99">
        <v>0.0</v>
      </c>
      <c r="E38" s="99">
        <v>884.0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895086</v>
      </c>
      <c r="D40" s="103">
        <f t="shared" si="2"/>
        <v>490495</v>
      </c>
      <c r="E40" s="103">
        <f t="shared" si="2"/>
        <v>201295</v>
      </c>
      <c r="F40" s="103">
        <f t="shared" si="2"/>
        <v>203296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GENESIS FOUNDATION FOR CHILDREN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417383.0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22107.0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34560.0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26792.0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23281.0</v>
      </c>
      <c r="E12" s="108">
        <f>D11-D12</f>
        <v>3511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438694.0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1267.0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917522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214498.0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214498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333627.0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369397.0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703024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917522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THE GENESIS FOUNDATION FOR CHILDREN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895086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1831</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893255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74437.91667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417383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5.607128983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333627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895086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74590.5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4.472781386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438694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895086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74590.5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5.881365589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11.48849457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627026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1035084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0.605773058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273436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51945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325381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895086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0.3635192596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30712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273436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0.1123187876</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490495</v>
      </c>
      <c r="E41" s="164">
        <f t="shared" ref="E41:E44" si="1">D41/$D$44</f>
        <v>0.5479864505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201295</v>
      </c>
      <c r="E42" s="164">
        <f t="shared" si="1"/>
        <v>0.2248890051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203296</v>
      </c>
      <c r="E43" s="164">
        <f t="shared" si="1"/>
        <v>0.2271245445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895086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1074451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203296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5.285155635</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474050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214498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2.210043916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917522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GENESIS FOUNDATION FOR CHILDREN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269664.0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49169.0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494910.0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144599.0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813743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14742.0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10840.0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-10840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-10840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169994.0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169994.0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817645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GENESIS FOUNDATION FOR CHILDREN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433612</v>
      </c>
      <c r="D3" s="99">
        <v>433612.0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284255</v>
      </c>
      <c r="D7" s="99">
        <v>75214.0</v>
      </c>
      <c r="E7" s="99">
        <v>63332.0</v>
      </c>
      <c r="F7" s="99">
        <v>145709.0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34294</v>
      </c>
      <c r="D11" s="99">
        <v>9455.0</v>
      </c>
      <c r="E11" s="99">
        <v>6648.0</v>
      </c>
      <c r="F11" s="99">
        <v>18191.0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21624</v>
      </c>
      <c r="D12" s="99">
        <v>5722.0</v>
      </c>
      <c r="E12" s="99">
        <v>4818.0</v>
      </c>
      <c r="F12" s="99">
        <v>11084.0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53696</v>
      </c>
      <c r="D16" s="99">
        <v>0.0</v>
      </c>
      <c r="E16" s="99">
        <v>53696.0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18256</v>
      </c>
      <c r="D20" s="99">
        <v>0.0</v>
      </c>
      <c r="E20" s="99">
        <v>18256.0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10668</v>
      </c>
      <c r="D21" s="99">
        <v>0.0</v>
      </c>
      <c r="E21" s="99">
        <v>0.0</v>
      </c>
      <c r="F21" s="99">
        <v>10668.0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5393</v>
      </c>
      <c r="D22" s="99">
        <v>0.0</v>
      </c>
      <c r="E22" s="99">
        <v>4891.0</v>
      </c>
      <c r="F22" s="99">
        <v>502.0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24000</v>
      </c>
      <c r="D25" s="99">
        <v>0.0</v>
      </c>
      <c r="E25" s="99">
        <v>7271.0</v>
      </c>
      <c r="F25" s="99">
        <v>16729.0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1819</v>
      </c>
      <c r="D31" s="99">
        <v>0.0</v>
      </c>
      <c r="E31" s="99">
        <v>1109.0</v>
      </c>
      <c r="F31" s="99">
        <v>710.0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13367</v>
      </c>
      <c r="D32" s="99">
        <v>0.0</v>
      </c>
      <c r="E32" s="99">
        <v>13367.0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21552</v>
      </c>
      <c r="D34" s="99">
        <v>0.0</v>
      </c>
      <c r="E34" s="99">
        <v>11427.0</v>
      </c>
      <c r="F34" s="99">
        <v>10125.0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2593</v>
      </c>
      <c r="D35" s="99">
        <v>0.0</v>
      </c>
      <c r="E35" s="99">
        <v>786.0</v>
      </c>
      <c r="F35" s="99">
        <v>1807.0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1895</v>
      </c>
      <c r="D36" s="99">
        <v>0.0</v>
      </c>
      <c r="E36" s="99">
        <v>0.0</v>
      </c>
      <c r="F36" s="99">
        <v>1895.0</v>
      </c>
      <c r="G36" s="43"/>
      <c r="H36" s="43"/>
      <c r="I36" s="43"/>
      <c r="J36" s="43"/>
      <c r="K36" s="43"/>
      <c r="L36" s="43"/>
      <c r="M36" s="43"/>
      <c r="N36" s="43"/>
      <c r="O36" s="43"/>
      <c r="P36" s="43"/>
      <c r="Q36" s="43"/>
      <c r="R36" s="43"/>
      <c r="S36" s="43"/>
      <c r="T36" s="43"/>
      <c r="U36" s="43"/>
      <c r="V36" s="43"/>
      <c r="W36" s="43"/>
      <c r="X36" s="43"/>
      <c r="Y36" s="43"/>
      <c r="Z36" s="43"/>
    </row>
    <row r="37">
      <c r="A37" s="45" t="s">
        <v>52</v>
      </c>
      <c r="B37" s="102" t="s">
        <v>239</v>
      </c>
      <c r="C37" s="98">
        <f t="shared" si="1"/>
        <v>271</v>
      </c>
      <c r="D37" s="99">
        <v>0.0</v>
      </c>
      <c r="E37" s="99">
        <v>271.0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47</v>
      </c>
      <c r="D38" s="99">
        <v>0.0</v>
      </c>
      <c r="E38" s="99">
        <v>47.0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927342</v>
      </c>
      <c r="D40" s="103">
        <f t="shared" si="2"/>
        <v>524003</v>
      </c>
      <c r="E40" s="103">
        <f t="shared" si="2"/>
        <v>185919</v>
      </c>
      <c r="F40" s="103">
        <f t="shared" si="2"/>
        <v>217420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GENESIS FOUNDATION FOR CHILDREN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292775.0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29489.0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50224.0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26792.0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24300.0</v>
      </c>
      <c r="E12" s="108">
        <f>D11-D12</f>
        <v>2492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516410.0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467.0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891857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219712.0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219712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247235.0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424910.0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672145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891857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