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<sst xmlns="http://schemas.openxmlformats.org/spreadsheetml/2006/main" count="870" uniqueCount="250">
  <si>
    <t>DELTA WATERFOWL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</si>
  <si>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</si>
  <si>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</si>
  <si>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</si>
  <si>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</si>
  <si>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</si>
  <si>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</si>
  <si>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</si>
  <si>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</si>
  <si>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</si>
  <si>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</si>
  <si>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</si>
  <si>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</si>
  <si>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</si>
  <si>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</si>
  <si>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</si>
  <si>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</si>
  <si>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</si>
  <si>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</si>
  <si>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</si>
  <si>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</si>
  <si>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</si>
  <si>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</si>
  <si>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</si>
  <si>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</si>
  <si>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</si>
  <si>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</si>
  <si>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</si>
  <si>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</si>
  <si>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</si>
  <si>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</si>
  <si>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</si>
  <si>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</si>
  <si>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</si>
  <si>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</si>
  <si>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</si>
  <si>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</si>
  <si>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</si>
  <si>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</si>
  <si>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</si>
  <si>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</si>
  <si>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</si>
  <si>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</si>
  <si>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</si>
  <si>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</si>
  <si>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</si>
  <si>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</si>
  <si>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</si>
  <si>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</si>
  <si>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</si>
  <si>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</si>
  <si>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</si>
  <si>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</si>
  <si>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</si>
  <si>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</si>
  <si>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</si>
  <si>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</si>
  <si>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</si>
  <si>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</si>
  <si>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</si>
  <si>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</si>
  <si>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</si>
  <si>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</si>
  <si>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</si>
  <si>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Magazine Advertising</t>
  </si>
  <si>
    <t>Other</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</si>
  <si>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</si>
  <si>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</si>
  <si>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</si>
  <si>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</si>
  <si>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</si>
  <si>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</si>
  <si>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</si>
  <si>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</si>
  <si>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</si>
  <si>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</si>
  <si>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</si>
  <si>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</si>
  <si>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</si>
  <si>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</si>
  <si>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</si>
  <si>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</si>
  <si>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</si>
  <si>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</si>
  <si>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</si>
  <si>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</si>
  <si>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</si>
  <si>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</si>
  <si>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</si>
  <si>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</si>
  <si>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</si>
  <si>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</si>
  <si>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</si>
  <si>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</si>
  <si>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</si>
  <si>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</si>
  <si>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</si>
  <si>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</si>
  <si>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</si>
  <si>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</si>
  <si>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</si>
  <si>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</si>
  <si>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</si>
  <si>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</si>
  <si>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</si>
  <si>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</si>
  <si>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</si>
  <si>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</si>
  <si>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</si>
  <si>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</si>
  <si>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</si>
  <si>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</si>
  <si>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</si>
  <si>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</si>
  <si>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</si>
  <si>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</si>
  <si>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</si>
  <si>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</si>
  <si>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</si>
  <si>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</si>
  <si>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</si>
  <si>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</si>
  <si>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</si>
  <si>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</si>
  <si>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</si>
  <si>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</si>
  <si>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</si>
  <si>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</si>
  <si>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</si>
  <si>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</si>
  <si>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</si>
  <si>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</si>
  <si>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</si>
  <si>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</si>
  <si>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Hunting Initiatives</t>
  </si>
  <si>
    <t>Intensive Conservation</t>
  </si>
  <si>
    <t>Conservation Initiative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</si>
  <si>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</si>
  <si>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</si>
  <si>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</si>
  <si>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</si>
  <si>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</si>
  <si>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</si>
  <si>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</si>
  <si>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</si>
  <si>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</si>
  <si>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</si>
  <si>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</si>
  <si>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</si>
  <si>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</si>
  <si>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</si>
  <si>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</si>
  <si>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</si>
  <si>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</si>
  <si>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</si>
  <si>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</si>
  <si>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</si>
  <si>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</si>
  <si>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</si>
  <si>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</si>
  <si>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</si>
  <si>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</si>
  <si>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</si>
  <si>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</si>
  <si>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</si>
  <si>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</si>
  <si>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</si>
  <si>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</si>
  <si>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</si>
  <si>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</si>
  <si>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</si>
  <si>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</si>
  <si>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</si>
  <si>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</si>
  <si>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</si>
  <si>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</si>
  <si>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</si>
  <si>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</si>
  <si>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</si>
  <si>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</si>
  <si>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</si>
  <si>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</si>
  <si>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</si>
  <si>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</si>
  <si>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</si>
  <si>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</si>
  <si>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</si>
  <si>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</si>
  <si>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</si>
  <si>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</si>
  <si>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</si>
  <si>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</si>
  <si>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</si>
  <si>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</si>
  <si>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</si>
  <si>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</si>
  <si>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</si>
  <si>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</si>
  <si>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</si>
  <si>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</si>
  <si>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</si>
  <si>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</si>
  <si>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</si>
  <si>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</si>
  <si>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</si>
  <si>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</si>
  <si>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</si>
  <si>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</si>
  <si>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</si>
  <si>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</si>
  <si>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</si>
  <si>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</si>
  <si>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</si>
  <si>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</si>
  <si>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</si>
  <si>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</si>
  <si>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</si>
  <si>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</si>
  <si>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</si>
  <si>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</si>
  <si>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</si>
  <si>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</si>
  <si>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</si>
  <si>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</si>
  <si>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</si>
  <si>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</si>
  <si>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</si>
  <si>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</si>
  <si>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</si>
  <si>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</si>
  <si>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</si>
  <si>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</si>
  <si>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</si>
  <si>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</si>
  <si>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</si>
  <si>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</si>
  <si>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</si>
  <si>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</si>
  <si>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Waterfowl Heritage Fund</t>
  </si>
  <si>
    <t xml:space="preserve"> Hunting Initiatives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</si>
  <si>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</si>
  <si>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</si>
  <si>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Conservation Initiative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</si>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</sst>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DELTA WATERFOWL</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17985940</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348614</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17637326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1469777.167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3618094</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2.461661592</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14572968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17985940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1498828.333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9.72290667</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17216687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17985940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1498828.333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11.48676377</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13.94842536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20899857</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23458299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0.8909365935</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7591600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2094652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9686252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17985940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0.5385457752</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1570610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7591600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0.2068878761</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240</v>
      </c>
      <c r="D41" s="75">
        <f>'Expenses 2022'!D40</f>
        <v>15511526</v>
      </c>
      <c r="E41" s="165">
        <f t="shared" ref="E41:E44" si="1">D41/$D$44</f>
        <v>0.8624250943</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218537</v>
      </c>
      <c r="E42" s="165">
        <f t="shared" si="1"/>
        <v>0.01215043528</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2255877</v>
      </c>
      <c r="E43" s="165">
        <f t="shared" si="1"/>
        <v>0.1254244704</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17985940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22672035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2255877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10.05020885</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5415455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3114421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1.738832033</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711675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30410605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0.02340219802</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DELTA WATERFOWL</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889270.0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41627.0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1380564.0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2.3314081E7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157499.0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25625542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460819.0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127381.0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588200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527734.0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1.3740844E7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1.3324007E7</v>
      </c>
      <c r="E27" s="50">
        <v>134141.0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416837</v>
      </c>
      <c r="E28" s="75">
        <f t="shared" si="2"/>
        <v>-134141</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282696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248390.0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185781.0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62609</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27086781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DELTA WATERFOWL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616355</v>
      </c>
      <c r="D4" s="99">
        <v>616355.0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65877</v>
      </c>
      <c r="D5" s="99">
        <v>65877.0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2512998</v>
      </c>
      <c r="D7" s="99">
        <v>1669599.0</v>
      </c>
      <c r="E7" s="99">
        <v>88469.0</v>
      </c>
      <c r="F7" s="99">
        <v>754930.0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6491123</v>
      </c>
      <c r="D9" s="99">
        <v>6263023.0</v>
      </c>
      <c r="E9" s="99">
        <v>12310.0</v>
      </c>
      <c r="F9" s="99">
        <v>215790.0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292256</v>
      </c>
      <c r="D10" s="99">
        <v>285055.0</v>
      </c>
      <c r="E10" s="99">
        <v>3975.0</v>
      </c>
      <c r="F10" s="99">
        <v>3226.0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1511645</v>
      </c>
      <c r="D11" s="99">
        <v>1344696.0</v>
      </c>
      <c r="E11" s="99">
        <v>7535.0</v>
      </c>
      <c r="F11" s="99">
        <v>159414.0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624592</v>
      </c>
      <c r="D12" s="99">
        <v>549641.0</v>
      </c>
      <c r="E12" s="99">
        <v>6246.0</v>
      </c>
      <c r="F12" s="99">
        <v>68705.0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14407</v>
      </c>
      <c r="D15" s="99">
        <v>13687.0</v>
      </c>
      <c r="E15" s="99">
        <v>0.0</v>
      </c>
      <c r="F15" s="99">
        <v>720.0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33627</v>
      </c>
      <c r="D16" s="99">
        <v>20176.0</v>
      </c>
      <c r="E16" s="99">
        <v>673.0</v>
      </c>
      <c r="F16" s="99">
        <v>12778.0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83257</v>
      </c>
      <c r="D19" s="99">
        <v>0.0</v>
      </c>
      <c r="E19" s="99">
        <v>83257.0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65</v>
      </c>
      <c r="C20" s="98">
        <f t="shared" si="1"/>
        <v>424777</v>
      </c>
      <c r="D20" s="99">
        <v>424777.0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36762</v>
      </c>
      <c r="D21" s="99">
        <v>29410.0</v>
      </c>
      <c r="E21" s="99">
        <v>1102.0</v>
      </c>
      <c r="F21" s="99">
        <v>6250.0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1308582</v>
      </c>
      <c r="D22" s="99">
        <v>942179.0</v>
      </c>
      <c r="E22" s="99">
        <v>13086.0</v>
      </c>
      <c r="F22" s="99">
        <v>353317.0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385728</v>
      </c>
      <c r="D23" s="99">
        <v>246866.0</v>
      </c>
      <c r="E23" s="99">
        <v>3857.0</v>
      </c>
      <c r="F23" s="99">
        <v>135005.0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177387</v>
      </c>
      <c r="D25" s="99">
        <v>127719.0</v>
      </c>
      <c r="E25" s="99">
        <v>7095.0</v>
      </c>
      <c r="F25" s="99">
        <v>42573.0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1483462</v>
      </c>
      <c r="D26" s="99">
        <v>1201604.0</v>
      </c>
      <c r="E26" s="99">
        <v>0.0</v>
      </c>
      <c r="F26" s="99">
        <v>281858.0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459892</v>
      </c>
      <c r="D28" s="99">
        <v>340320.0</v>
      </c>
      <c r="E28" s="99">
        <v>32193.0</v>
      </c>
      <c r="F28" s="99">
        <v>87379.0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34023</v>
      </c>
      <c r="D29" s="99">
        <v>23816.0</v>
      </c>
      <c r="E29" s="99">
        <v>681.0</v>
      </c>
      <c r="F29" s="99">
        <v>9526.0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633786</v>
      </c>
      <c r="D31" s="99">
        <v>469002.0</v>
      </c>
      <c r="E31" s="99">
        <v>25351.0</v>
      </c>
      <c r="F31" s="99">
        <v>139433.0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277083</v>
      </c>
      <c r="D32" s="99">
        <v>171791.0</v>
      </c>
      <c r="E32" s="99">
        <v>5542.0</v>
      </c>
      <c r="F32" s="99">
        <v>99750.0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1772796</v>
      </c>
      <c r="D34" s="99">
        <v>1772796.0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1393552</v>
      </c>
      <c r="D35" s="99">
        <v>1393552.0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453026</v>
      </c>
      <c r="D36" s="99">
        <v>453026.0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741069</v>
      </c>
      <c r="D38" s="99">
        <v>392767.0</v>
      </c>
      <c r="E38" s="99">
        <v>14821.0</v>
      </c>
      <c r="F38" s="99">
        <v>333481.0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21828062</v>
      </c>
      <c r="D40" s="104">
        <f t="shared" si="2"/>
        <v>18817734</v>
      </c>
      <c r="E40" s="104">
        <f t="shared" si="2"/>
        <v>306193</v>
      </c>
      <c r="F40" s="104">
        <f t="shared" si="2"/>
        <v>2704135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DELTA WATERFOWL</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3923355.0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126804.0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123614.0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1558516.0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264303.0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1.0313604E7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2084349.0</v>
      </c>
      <c r="E12" s="109">
        <f>D11-D12</f>
        <v>8229255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2.199656E7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1797578.0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38019985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3941569.0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650265.0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758092.0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5349926</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1.9280367E7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1.3389692E7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32670059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38019985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DELTA WATERFOWL</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21828062</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633786</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21194276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1766189.667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3923355</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2.22136675</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19280367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21828062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1819005.167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10.599402</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21996560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21828062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1819005.167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12.09263195</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14.3139987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23314081</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27086781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0.8607180381</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9004121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2428493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11432614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21828062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0.5237576291</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1803901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9004121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0.2003417102</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243</v>
      </c>
      <c r="D41" s="75">
        <f>'Expenses 2023'!D40</f>
        <v>18817734</v>
      </c>
      <c r="E41" s="165">
        <f t="shared" ref="E41:E44" si="1">D41/$D$44</f>
        <v>0.8620890851</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306193</v>
      </c>
      <c r="E42" s="165">
        <f t="shared" si="1"/>
        <v>0.0140274936</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2704135</v>
      </c>
      <c r="E43" s="165">
        <f t="shared" si="1"/>
        <v>0.1238834213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21828062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25625542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2704135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9.476428507</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5996592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3941569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1.521371819</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650265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38019985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0.01710324189</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DELTA WATERFOWL</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180</v>
      </c>
      <c r="D5" s="177">
        <f>'Ratios 2021'!D8</f>
        <v>2.949252814</v>
      </c>
      <c r="E5" s="177">
        <f>'Ratios 2022'!D8</f>
        <v>2.461661592</v>
      </c>
      <c r="F5" s="177">
        <f>'Ratios 2023'!D8</f>
        <v>2.22136675</v>
      </c>
      <c r="G5" s="177">
        <f>average(D5:F5)</f>
        <v>2.544093719</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188</v>
      </c>
      <c r="D10" s="149">
        <f>'Ratios 2021'!D14</f>
        <v>9.204625256</v>
      </c>
      <c r="E10" s="149">
        <f>'Ratios 2022'!D14</f>
        <v>9.72290667</v>
      </c>
      <c r="F10" s="149">
        <f>'Ratios 2023'!D14</f>
        <v>10.599402</v>
      </c>
      <c r="G10" s="177">
        <f>average(D10:F10)</f>
        <v>9.842311308</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9.877964038</v>
      </c>
      <c r="E15" s="180">
        <f>'Ratios 2022'!D20</f>
        <v>11.48676377</v>
      </c>
      <c r="F15" s="180">
        <f>'Ratios 2023'!D20</f>
        <v>12.09263195</v>
      </c>
      <c r="G15" s="177">
        <f>average(D15:F15)</f>
        <v>11.15245325</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0.8034433884</v>
      </c>
      <c r="E20" s="163">
        <f>'Ratios 2022'!D26</f>
        <v>0.8909365935</v>
      </c>
      <c r="F20" s="163">
        <f>'Ratios 2023'!D26</f>
        <v>0.8607180381</v>
      </c>
      <c r="G20" s="181">
        <f>average(D20:F20)</f>
        <v>0.85169934</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0.5680688748</v>
      </c>
      <c r="E25" s="163">
        <f>'Ratios 2022'!D33</f>
        <v>0.5385457752</v>
      </c>
      <c r="F25" s="163">
        <f>'Ratios 2023'!D33</f>
        <v>0.5237576291</v>
      </c>
      <c r="G25" s="181">
        <f>average(D25:F25)</f>
        <v>0.5434574264</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0.2142687218</v>
      </c>
      <c r="E30" s="163">
        <f>'Ratios 2022'!D38</f>
        <v>0.2068878761</v>
      </c>
      <c r="F30" s="163">
        <f>'Ratios 2023'!D38</f>
        <v>0.2003417102</v>
      </c>
      <c r="G30" s="181">
        <f>average(D30:F30)</f>
        <v>0.2071661027</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0.8647834723</v>
      </c>
      <c r="E35" s="163">
        <f>'Ratios 2022'!E41</f>
        <v>0.8624250943</v>
      </c>
      <c r="F35" s="163">
        <f>'Ratios 2023'!E41</f>
        <v>0.8620890851</v>
      </c>
      <c r="G35" s="181">
        <f t="shared" ref="G35:G37" si="1">average(D35:F35)</f>
        <v>0.8630992172</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0.01116202614</v>
      </c>
      <c r="E36" s="163">
        <f>'Ratios 2022'!E42</f>
        <v>0.01215043528</v>
      </c>
      <c r="F36" s="163">
        <f>'Ratios 2023'!E42</f>
        <v>0.0140274936</v>
      </c>
      <c r="G36" s="181">
        <f t="shared" si="1"/>
        <v>0.01244665168</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0.1240545015</v>
      </c>
      <c r="E37" s="163">
        <f>'Ratios 2022'!E43</f>
        <v>0.1254244704</v>
      </c>
      <c r="F37" s="163">
        <f>'Ratios 2023'!E43</f>
        <v>0.1238834213</v>
      </c>
      <c r="G37" s="181">
        <f t="shared" si="1"/>
        <v>0.1244541311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10.93857968</v>
      </c>
      <c r="E42" s="166">
        <f>'Ratios 2022'!D49</f>
        <v>10.05020885</v>
      </c>
      <c r="F42" s="166">
        <f>'Ratios 2023'!D49</f>
        <v>9.476428507</v>
      </c>
      <c r="G42" s="183">
        <f>average(D42:F42)</f>
        <v>10.15507235</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2.863372672</v>
      </c>
      <c r="E47" s="149">
        <f>'Ratios 2022'!D54</f>
        <v>1.738832033</v>
      </c>
      <c r="F47" s="149">
        <f>'Ratios 2023'!D54</f>
        <v>1.521371819</v>
      </c>
      <c r="G47" s="177">
        <f>average(D47:F47)</f>
        <v>2.041192175</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0.02340219802</v>
      </c>
      <c r="F52" s="184">
        <f>'Ratios 2023'!D59</f>
        <v>0.01710324189</v>
      </c>
      <c r="G52" s="185">
        <f>average(D52:F52)</f>
        <v>0.0135018133</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DELTA WATERFOWL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DELTA WATERFOWL</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878729.0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1276690.0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1.7094031E7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19249450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344596.0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123024.0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467620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141385.0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1.0348828E7</v>
      </c>
      <c r="E26" s="50">
        <v>909695.0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9233845.0</v>
      </c>
      <c r="E27" s="50">
        <v>607171.0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1114983</v>
      </c>
      <c r="E28" s="75">
        <f t="shared" si="2"/>
        <v>302524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1417507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21275962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DELTA WATERFOWL</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277616</v>
      </c>
      <c r="D4" s="99">
        <v>277616.0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71072</v>
      </c>
      <c r="D5" s="99">
        <v>71072.0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1921643</v>
      </c>
      <c r="D7" s="99">
        <v>1354309.0</v>
      </c>
      <c r="E7" s="99">
        <v>95802.0</v>
      </c>
      <c r="F7" s="99">
        <v>471532.0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4362648</v>
      </c>
      <c r="D9" s="99">
        <v>4159978.0</v>
      </c>
      <c r="E9" s="99">
        <v>0.0</v>
      </c>
      <c r="F9" s="99">
        <v>202670.0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192478</v>
      </c>
      <c r="D10" s="99">
        <v>186615.0</v>
      </c>
      <c r="E10" s="99">
        <v>0.0</v>
      </c>
      <c r="F10" s="99">
        <v>5863.0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1154049</v>
      </c>
      <c r="D11" s="99">
        <v>1027570.0</v>
      </c>
      <c r="E11" s="99">
        <v>0.0</v>
      </c>
      <c r="F11" s="99">
        <v>126479.0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427527</v>
      </c>
      <c r="D12" s="99">
        <v>376315.0</v>
      </c>
      <c r="E12" s="99">
        <v>6288.0</v>
      </c>
      <c r="F12" s="99">
        <v>44924.0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36136</v>
      </c>
      <c r="D15" s="99">
        <v>34222.0</v>
      </c>
      <c r="E15" s="99">
        <v>126.0</v>
      </c>
      <c r="F15" s="99">
        <v>1788.0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20432</v>
      </c>
      <c r="D16" s="99">
        <v>12322.0</v>
      </c>
      <c r="E16" s="99">
        <v>351.0</v>
      </c>
      <c r="F16" s="99">
        <v>7759.0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65</v>
      </c>
      <c r="C20" s="98">
        <f t="shared" si="1"/>
        <v>525632</v>
      </c>
      <c r="D20" s="99">
        <v>525632.0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96150</v>
      </c>
      <c r="D21" s="99">
        <v>76614.0</v>
      </c>
      <c r="E21" s="99">
        <v>3332.0</v>
      </c>
      <c r="F21" s="99">
        <v>16204.0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806571</v>
      </c>
      <c r="D22" s="99">
        <v>580637.0</v>
      </c>
      <c r="E22" s="99">
        <v>7550.0</v>
      </c>
      <c r="F22" s="99">
        <v>218384.0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110120</v>
      </c>
      <c r="D23" s="99">
        <v>69779.0</v>
      </c>
      <c r="E23" s="99">
        <v>1927.0</v>
      </c>
      <c r="F23" s="99">
        <v>38414.0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165659</v>
      </c>
      <c r="D25" s="99">
        <v>119659.0</v>
      </c>
      <c r="E25" s="99">
        <v>5860.0</v>
      </c>
      <c r="F25" s="99">
        <v>40140.0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1274988</v>
      </c>
      <c r="D26" s="99">
        <v>1032411.0</v>
      </c>
      <c r="E26" s="99">
        <v>1698.0</v>
      </c>
      <c r="F26" s="99">
        <v>240879.0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161435</v>
      </c>
      <c r="D28" s="99">
        <v>119766.0</v>
      </c>
      <c r="E28" s="99">
        <v>10317.0</v>
      </c>
      <c r="F28" s="99">
        <v>31352.0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13444</v>
      </c>
      <c r="D29" s="99">
        <v>9563.0</v>
      </c>
      <c r="E29" s="99">
        <v>246.0</v>
      </c>
      <c r="F29" s="99">
        <v>3635.0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209875</v>
      </c>
      <c r="D31" s="99">
        <v>155655.0</v>
      </c>
      <c r="E31" s="99">
        <v>7989.0</v>
      </c>
      <c r="F31" s="99">
        <v>46231.0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177335</v>
      </c>
      <c r="D32" s="99">
        <v>109121.0</v>
      </c>
      <c r="E32" s="99">
        <v>4930.0</v>
      </c>
      <c r="F32" s="99">
        <v>63284.0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134</v>
      </c>
      <c r="C34" s="98">
        <f t="shared" si="1"/>
        <v>910231</v>
      </c>
      <c r="D34" s="99">
        <v>910231.0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773030</v>
      </c>
      <c r="D35" s="99">
        <v>773030.0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48328</v>
      </c>
      <c r="D36" s="99">
        <v>48328.0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449108</v>
      </c>
      <c r="D38" s="99">
        <v>236947.0</v>
      </c>
      <c r="E38" s="99">
        <v>11923.0</v>
      </c>
      <c r="F38" s="99">
        <v>200238.0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14185507</v>
      </c>
      <c r="D40" s="104">
        <f t="shared" si="2"/>
        <v>12267392</v>
      </c>
      <c r="E40" s="104">
        <f t="shared" si="2"/>
        <v>158339</v>
      </c>
      <c r="F40" s="104">
        <f t="shared" si="2"/>
        <v>1759776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DELTA WATERFOWL</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3434806.0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21383.0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188047.0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723923.0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31625.0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5729156.0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1109707.0</v>
      </c>
      <c r="E12" s="109">
        <f>D11-D12</f>
        <v>4619449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1.1676994E7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20696227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1536574.0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1536574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1.0881023E7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8278630.0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19159653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20696227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DELTA WATERFOWL</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14185507</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209875</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13975632</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1164636</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3434806</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2.949252814</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10881023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14185507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1182125.583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9.204625256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11676994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14185507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1182125.583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9.877964038</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12.82721685</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17094031</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21275962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0.8034433884</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6284291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1774054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8058345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14185507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0.5680688748</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1346527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6284291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0.2142687218</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12267392</v>
      </c>
      <c r="E41" s="165">
        <f t="shared" ref="E41:E44" si="1">D41/$D$44</f>
        <v>0.8647834723</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158339</v>
      </c>
      <c r="E42" s="165">
        <f t="shared" si="1"/>
        <v>0.01116202614</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1759776</v>
      </c>
      <c r="E43" s="165">
        <f t="shared" si="1"/>
        <v>0.1240545015</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14185507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19249450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1759776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10.93857968</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4399784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1536574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2.863372672</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20696227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DELTA WATERFOWL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957581.0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814597.0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2.0899857E7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22672035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478106.0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114434.0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592540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251816.0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237</v>
      </c>
      <c r="D26" s="50">
        <v>1.1510609E7</v>
      </c>
      <c r="E26" s="50">
        <v>4964.0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1.1573665E7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-63056</v>
      </c>
      <c r="E28" s="75">
        <f t="shared" si="2"/>
        <v>4964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-58092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23458299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DELTA WATERFOWL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551613</v>
      </c>
      <c r="D4" s="99">
        <v>551613.0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35996</v>
      </c>
      <c r="D5" s="99">
        <v>35996.0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2059689</v>
      </c>
      <c r="D7" s="99">
        <v>1427766.0</v>
      </c>
      <c r="E7" s="99">
        <v>103486.0</v>
      </c>
      <c r="F7" s="99">
        <v>528437.0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5531911</v>
      </c>
      <c r="D9" s="99">
        <v>5249230.0</v>
      </c>
      <c r="E9" s="99">
        <v>0.0</v>
      </c>
      <c r="F9" s="99">
        <v>282681.0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246239</v>
      </c>
      <c r="D10" s="99">
        <v>237195.0</v>
      </c>
      <c r="E10" s="99">
        <v>0.0</v>
      </c>
      <c r="F10" s="99">
        <v>9044.0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1324371</v>
      </c>
      <c r="D11" s="99">
        <v>1171271.0</v>
      </c>
      <c r="E11" s="99">
        <v>8028.0</v>
      </c>
      <c r="F11" s="99">
        <v>145072.0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524042</v>
      </c>
      <c r="D12" s="99">
        <v>461743.0</v>
      </c>
      <c r="E12" s="99">
        <v>6663.0</v>
      </c>
      <c r="F12" s="99">
        <v>55636.0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26078</v>
      </c>
      <c r="D15" s="99">
        <v>24676.0</v>
      </c>
      <c r="E15" s="99">
        <v>140.0</v>
      </c>
      <c r="F15" s="99">
        <v>1262.0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28210</v>
      </c>
      <c r="D16" s="99">
        <v>16995.0</v>
      </c>
      <c r="E16" s="99">
        <v>500.0</v>
      </c>
      <c r="F16" s="99">
        <v>10715.0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65</v>
      </c>
      <c r="C20" s="98">
        <f t="shared" si="1"/>
        <v>659645</v>
      </c>
      <c r="D20" s="99">
        <v>659645.0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52318</v>
      </c>
      <c r="D21" s="99">
        <v>41700.0</v>
      </c>
      <c r="E21" s="99">
        <v>1796.0</v>
      </c>
      <c r="F21" s="99">
        <v>8822.0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1100743</v>
      </c>
      <c r="D22" s="99">
        <v>792446.0</v>
      </c>
      <c r="E22" s="99">
        <v>10523.0</v>
      </c>
      <c r="F22" s="99">
        <v>297774.0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335940</v>
      </c>
      <c r="D23" s="99">
        <v>214377.0</v>
      </c>
      <c r="E23" s="99">
        <v>4099.0</v>
      </c>
      <c r="F23" s="99">
        <v>117464.0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215525</v>
      </c>
      <c r="D25" s="99">
        <v>155569.0</v>
      </c>
      <c r="E25" s="99">
        <v>7841.0</v>
      </c>
      <c r="F25" s="99">
        <v>52115.0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1260652</v>
      </c>
      <c r="D26" s="99">
        <v>1020827.0</v>
      </c>
      <c r="E26" s="99">
        <v>1552.0</v>
      </c>
      <c r="F26" s="99">
        <v>238273.0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621205</v>
      </c>
      <c r="D28" s="99">
        <v>460511.0</v>
      </c>
      <c r="E28" s="99">
        <v>40835.0</v>
      </c>
      <c r="F28" s="99">
        <v>119859.0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29193</v>
      </c>
      <c r="D29" s="99">
        <v>20576.0</v>
      </c>
      <c r="E29" s="99">
        <v>562.0</v>
      </c>
      <c r="F29" s="99">
        <v>8055.0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348614</v>
      </c>
      <c r="D31" s="99">
        <v>258456.0</v>
      </c>
      <c r="E31" s="99">
        <v>13383.0</v>
      </c>
      <c r="F31" s="99">
        <v>76775.0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206536</v>
      </c>
      <c r="D32" s="99">
        <v>127138.0</v>
      </c>
      <c r="E32" s="99">
        <v>5661.0</v>
      </c>
      <c r="F32" s="99">
        <v>73737.0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1362177</v>
      </c>
      <c r="D34" s="99">
        <v>1362177.0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238</v>
      </c>
      <c r="C35" s="98">
        <f t="shared" si="1"/>
        <v>539700</v>
      </c>
      <c r="D35" s="99">
        <v>539700.0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383006</v>
      </c>
      <c r="D36" s="99">
        <v>383006.0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136</v>
      </c>
      <c r="C37" s="98">
        <f t="shared" si="1"/>
        <v>26648</v>
      </c>
      <c r="D37" s="99">
        <v>26648.0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515889</v>
      </c>
      <c r="D38" s="99">
        <v>272265.0</v>
      </c>
      <c r="E38" s="99">
        <v>13468.0</v>
      </c>
      <c r="F38" s="99">
        <v>230156.0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17985940</v>
      </c>
      <c r="D40" s="104">
        <f t="shared" si="2"/>
        <v>15511526</v>
      </c>
      <c r="E40" s="104">
        <f t="shared" si="2"/>
        <v>218537</v>
      </c>
      <c r="F40" s="104">
        <f t="shared" si="2"/>
        <v>2255877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DELTA WATERFOWL</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3618094.0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164843.0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141660.0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1282111.0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208747.0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8535060.0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1458281.0</v>
      </c>
      <c r="E12" s="109">
        <f>D11-D12</f>
        <v>7076779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1.7216687E7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701684.0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30410605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3114421.0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711675.0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701684.0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4527780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1.4572968E7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1.1309857E7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25882825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30410605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