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<sst xmlns="http://schemas.openxmlformats.org/spreadsheetml/2006/main" count="881" uniqueCount="263">
  <si>
    <t>EVERGREEN GOODWILL NORTHEAST WA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</si>
  <si>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</si>
  <si>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</si>
  <si>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</si>
  <si>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</si>
  <si>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</si>
  <si>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</si>
  <si>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</si>
  <si>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</si>
  <si>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</si>
  <si>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</si>
  <si>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</si>
  <si>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</si>
  <si>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</si>
  <si>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</si>
  <si>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</si>
  <si>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</si>
  <si>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</si>
  <si>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</si>
  <si>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</si>
  <si>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</si>
  <si>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</si>
  <si>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</si>
  <si>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</si>
  <si>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</si>
  <si>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</si>
  <si>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</si>
  <si>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</si>
  <si>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</si>
  <si>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</si>
  <si>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</si>
  <si>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</si>
  <si>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</si>
  <si>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</si>
  <si>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</si>
  <si>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</si>
  <si>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</si>
  <si>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</si>
  <si>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</si>
  <si>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</si>
  <si>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</si>
  <si>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</si>
  <si>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</si>
  <si>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</si>
  <si>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</si>
  <si>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</si>
  <si>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</si>
  <si>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</si>
  <si>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</si>
  <si>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</si>
  <si>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</si>
  <si>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</si>
  <si>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</si>
  <si>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</si>
  <si>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</si>
  <si>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</si>
  <si>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</si>
  <si>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</si>
  <si>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</si>
  <si>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</si>
  <si>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</si>
  <si>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</si>
  <si>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</si>
  <si>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</si>
  <si>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RETAIL &amp; SALVAGE</t>
  </si>
  <si>
    <t xml:space="preserve"> JOB TRAIN. &amp; EDUCATION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</si>
  <si>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</si>
  <si>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</si>
  <si>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</si>
  <si>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</si>
  <si>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</si>
  <si>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</si>
  <si>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</si>
  <si>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</si>
  <si>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</si>
  <si>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</si>
  <si>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</si>
  <si>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</si>
  <si>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</si>
  <si>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</si>
  <si>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</si>
  <si>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</si>
  <si>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</si>
  <si>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</si>
  <si>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</si>
  <si>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</si>
  <si>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</si>
  <si>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</si>
  <si>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</si>
  <si>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</si>
  <si>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</si>
  <si>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</si>
  <si>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</si>
  <si>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</si>
  <si>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</si>
  <si>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</si>
  <si>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</si>
  <si>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</si>
  <si>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UNREDEEMED GIFT CARDS</t>
  </si>
  <si>
    <t>INSURANCE PROCEEDS</t>
  </si>
  <si>
    <t xml:space="preserve">REIMBURSEMENTS </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</si>
  <si>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</si>
  <si>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</si>
  <si>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</si>
  <si>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</si>
  <si>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</si>
  <si>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</si>
  <si>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</si>
  <si>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</si>
  <si>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</si>
  <si>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</si>
  <si>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</si>
  <si>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</si>
  <si>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</si>
  <si>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</si>
  <si>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</si>
  <si>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</si>
  <si>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</si>
  <si>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</si>
  <si>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</si>
  <si>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</si>
  <si>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</si>
  <si>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</si>
  <si>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</si>
  <si>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</si>
  <si>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</si>
  <si>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</si>
  <si>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</si>
  <si>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</si>
  <si>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</si>
  <si>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</si>
  <si>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</si>
  <si>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</si>
  <si>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</si>
  <si>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</si>
  <si>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</si>
  <si>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</si>
  <si>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</si>
  <si>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COST OF SALES </t>
  </si>
  <si>
    <t xml:space="preserve">POSTAGE &amp; SHIPPING </t>
  </si>
  <si>
    <t xml:space="preserve">DISPOSAL </t>
  </si>
  <si>
    <t xml:space="preserve">REPAIRS AND MAINTENANCE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</si>
  <si>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</si>
  <si>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</si>
  <si>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</si>
  <si>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</si>
  <si>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</si>
  <si>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</si>
  <si>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</si>
  <si>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</si>
  <si>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</si>
  <si>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</si>
  <si>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</si>
  <si>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</si>
  <si>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</si>
  <si>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</si>
  <si>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</si>
  <si>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</si>
  <si>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</si>
  <si>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</si>
  <si>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</si>
  <si>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</si>
  <si>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</si>
  <si>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</si>
  <si>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</si>
  <si>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</si>
  <si>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</si>
  <si>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</si>
  <si>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</si>
  <si>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</si>
  <si>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</si>
  <si>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</si>
  <si>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</si>
  <si>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</si>
  <si>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</si>
  <si>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</si>
  <si>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</si>
  <si>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</si>
  <si>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</si>
  <si>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</si>
  <si>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</si>
  <si>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</si>
  <si>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</si>
  <si>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</si>
  <si>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</si>
  <si>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</si>
  <si>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</si>
  <si>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</si>
  <si>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</si>
  <si>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</si>
  <si>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</si>
  <si>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</si>
  <si>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</si>
  <si>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</si>
  <si>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</si>
  <si>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</si>
  <si>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</si>
  <si>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</si>
  <si>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</si>
  <si>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</si>
  <si>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</si>
  <si>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</si>
  <si>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</si>
  <si>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</si>
  <si>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</si>
  <si>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</si>
  <si>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</si>
  <si>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</si>
  <si>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</si>
  <si>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</si>
  <si>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</si>
  <si>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</si>
  <si>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</si>
  <si>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</si>
  <si>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</si>
  <si>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</si>
  <si>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</si>
  <si>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</si>
  <si>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</si>
  <si>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</si>
  <si>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</si>
  <si>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</si>
  <si>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</si>
  <si>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</si>
  <si>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</si>
  <si>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</si>
  <si>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</si>
  <si>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</si>
  <si>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</si>
  <si>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</si>
  <si>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</si>
  <si>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</si>
  <si>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</si>
  <si>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</si>
  <si>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</si>
  <si>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</si>
  <si>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</si>
  <si>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</si>
  <si>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</si>
  <si>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</si>
  <si>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</si>
  <si>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</si>
  <si>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JOB TRAIN. &amp; EDUCATION</t>
  </si>
  <si>
    <r>
      <rPr>
        <rFont val="Roboto"/>
        <color rgb="FF000000"/>
        <sz val="10.0"/>
      </rPr>
      <t xml:space="preserve">Gross amount from sales of </t>
    </r>
    <r>
      <rPr>
        <rFont val="Roboto"/>
        <color rgb="FF000000"/>
        <sz val="10.0"/>
      </rPr>
      <t>assets other than inventory</t>
    </r>
  </si>
  <si>
    <t xml:space="preserve">INSURANCE PROCEEDS </t>
  </si>
  <si>
    <t>REIMBURSEMENTS</t>
  </si>
  <si>
    <t xml:space="preserve"> All other revenue  </t>
  </si>
  <si>
    <t>COST OF SALES</t>
  </si>
  <si>
    <t>POSTAGE &amp; SHIPPING</t>
  </si>
  <si>
    <t>DISPOSAL</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</si>
  <si>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</si>
  <si>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</si>
  <si>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UNREDEEMED GIFT CARDS </t>
  </si>
  <si>
    <t xml:space="preserve">REBATES </t>
  </si>
  <si>
    <t xml:space="preserve"> COST OF SALES </t>
  </si>
  <si>
    <t xml:space="preserve"> POSTAGE &amp; SHIPPING</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</si>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</sst>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EVERGREEN GOODWILL NORTHEAST WA</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2021'!C40</f>
        <v>136164404</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2021'!C31</f>
        <v>5097442</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131066962</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10922246.83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2021'!E2+'Balance Sheet 2021'!E3</f>
        <v>10076615</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0.9225771175</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2021'!E30</f>
        <v>73920884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2021'!C40</f>
        <v>136164404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11347033.67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6.514555801</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2021'!E13:E15)</f>
        <v>44124178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2021'!C40</f>
        <v>136164404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11347033.67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3.888609067</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4.811186185</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2021'!E2:E7,'Revenues 2021'!F10:F15)</f>
        <v>134761576</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2021'!F44</f>
        <v>149374584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0.9021720589</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2021'!C7:C9)</f>
        <v>70204325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2021'!C10:C12)</f>
        <v>13739857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83944182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2021'!C40</f>
        <v>136164404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0.6164913849</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2021'!C10:C11)</f>
        <v>6667422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2021'!C7:C9)</f>
        <v>70204325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0.09497167019</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250</v>
      </c>
      <c r="D41" s="75">
        <f>'Expenses 2021'!D40</f>
        <v>127034879</v>
      </c>
      <c r="E41" s="164">
        <f t="shared" ref="E41:E44" si="1">D41/$D$44</f>
        <v>0.9329521906</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2021'!E40</f>
        <v>8821155</v>
      </c>
      <c r="E42" s="164">
        <f t="shared" si="1"/>
        <v>0.06478312056</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2021'!F40</f>
        <v>308370</v>
      </c>
      <c r="E43" s="164">
        <f t="shared" si="1"/>
        <v>0.002264688795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136164404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2021'!F9</f>
        <v>12219075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2021'!F40</f>
        <v>308370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39.6247203</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2021'!E2:E10)</f>
        <v>16381202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2021'!E19:E22)</f>
        <v>37190925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0.440462344</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2021'!E18</f>
        <v>114694353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EVERGREEN GOODWILL NORTHEAST WA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55850.0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391186.0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23386.0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2165169.0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65452.0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2635591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1.37131861E8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2209780.0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139341641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867320.0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142387.0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142387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142387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251</v>
      </c>
      <c r="D26" s="50">
        <v>3.9245115E7</v>
      </c>
      <c r="E26" s="50">
        <v>57292.0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4.0713578E7</v>
      </c>
      <c r="E27" s="50">
        <v>27191.0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-1468463</v>
      </c>
      <c r="E28" s="75">
        <f t="shared" si="2"/>
        <v>30101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-1438362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26250.0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104714.0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-78464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16415.0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12937.0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3478</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252</v>
      </c>
      <c r="D39" s="74"/>
      <c r="E39" s="48">
        <v>93283.0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253</v>
      </c>
      <c r="D40" s="74"/>
      <c r="E40" s="48">
        <v>34823.0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128106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141601697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EVERGREEN GOODWILL NORTHEAST WA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1607110</v>
      </c>
      <c r="D4" s="99">
        <v>1607110.0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1446944</v>
      </c>
      <c r="D7" s="99">
        <v>534359.0</v>
      </c>
      <c r="E7" s="99">
        <v>912585.0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77478279</v>
      </c>
      <c r="D9" s="99">
        <v>7.3367082E7</v>
      </c>
      <c r="E9" s="99">
        <v>3928675.0</v>
      </c>
      <c r="F9" s="99">
        <v>182522.0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448718</v>
      </c>
      <c r="D10" s="99">
        <v>379729.0</v>
      </c>
      <c r="E10" s="99">
        <v>65501.0</v>
      </c>
      <c r="F10" s="99">
        <v>3488.0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5925280</v>
      </c>
      <c r="D11" s="99">
        <v>5656523.0</v>
      </c>
      <c r="E11" s="99">
        <v>256081.0</v>
      </c>
      <c r="F11" s="99">
        <v>12676.0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7488127</v>
      </c>
      <c r="D12" s="99">
        <v>7036752.0</v>
      </c>
      <c r="E12" s="99">
        <v>437092.0</v>
      </c>
      <c r="F12" s="99">
        <v>14283.0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40551</v>
      </c>
      <c r="D15" s="99">
        <v>5829.0</v>
      </c>
      <c r="E15" s="99">
        <v>34722.0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59595</v>
      </c>
      <c r="D16" s="99">
        <v>0.0</v>
      </c>
      <c r="E16" s="99">
        <v>59595.0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15836</v>
      </c>
      <c r="D17" s="99">
        <v>0.0</v>
      </c>
      <c r="E17" s="99">
        <v>15836.0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3000</v>
      </c>
      <c r="D18" s="99">
        <v>0.0</v>
      </c>
      <c r="E18" s="99">
        <v>0.0</v>
      </c>
      <c r="F18" s="99">
        <v>3000.0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7309240</v>
      </c>
      <c r="D20" s="99">
        <v>6903940.0</v>
      </c>
      <c r="E20" s="99">
        <v>405300.0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1116066</v>
      </c>
      <c r="D21" s="99">
        <v>3670.0</v>
      </c>
      <c r="E21" s="99">
        <v>1112396.0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6020589</v>
      </c>
      <c r="D22" s="99">
        <v>5912828.0</v>
      </c>
      <c r="E22" s="99">
        <v>107761.0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1803366</v>
      </c>
      <c r="D23" s="99">
        <v>1541500.0</v>
      </c>
      <c r="E23" s="99">
        <v>261866.0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12564565</v>
      </c>
      <c r="D25" s="99">
        <v>1.249449E7</v>
      </c>
      <c r="E25" s="99">
        <v>69873.0</v>
      </c>
      <c r="F25" s="99">
        <v>202.0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1080013</v>
      </c>
      <c r="D26" s="99">
        <v>779765.0</v>
      </c>
      <c r="E26" s="99">
        <v>286960.0</v>
      </c>
      <c r="F26" s="99">
        <v>13288.0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743367</v>
      </c>
      <c r="D29" s="99">
        <v>667966.0</v>
      </c>
      <c r="E29" s="99">
        <v>74553.0</v>
      </c>
      <c r="F29" s="99">
        <v>848.0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209167</v>
      </c>
      <c r="D30" s="99">
        <v>167474.0</v>
      </c>
      <c r="E30" s="99">
        <v>41693.0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6310016</v>
      </c>
      <c r="D31" s="99">
        <v>5146725.0</v>
      </c>
      <c r="E31" s="99">
        <v>1087627.0</v>
      </c>
      <c r="F31" s="99">
        <v>75664.0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1758128</v>
      </c>
      <c r="D32" s="99">
        <v>1705236.0</v>
      </c>
      <c r="E32" s="99">
        <v>48020.0</v>
      </c>
      <c r="F32" s="99">
        <v>4872.0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254</v>
      </c>
      <c r="C34" s="98">
        <f t="shared" si="1"/>
        <v>4104981</v>
      </c>
      <c r="D34" s="99">
        <v>4104981.0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255</v>
      </c>
      <c r="C35" s="98">
        <f t="shared" si="1"/>
        <v>3214445</v>
      </c>
      <c r="D35" s="99">
        <v>3204559.0</v>
      </c>
      <c r="E35" s="99">
        <v>9886.0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2746463</v>
      </c>
      <c r="D36" s="99">
        <v>2740134.0</v>
      </c>
      <c r="E36" s="99">
        <v>6329.0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2558927</v>
      </c>
      <c r="D37" s="99">
        <v>2513457.0</v>
      </c>
      <c r="E37" s="99">
        <v>45470.0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2525287</v>
      </c>
      <c r="D38" s="99">
        <v>2196847.0</v>
      </c>
      <c r="E38" s="99">
        <v>328440.0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148578060</v>
      </c>
      <c r="D40" s="103">
        <f t="shared" si="2"/>
        <v>138670956</v>
      </c>
      <c r="E40" s="103">
        <f t="shared" si="2"/>
        <v>9596261</v>
      </c>
      <c r="F40" s="103">
        <f t="shared" si="2"/>
        <v>310843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EVERGREEN GOODWILL NORTHEAST WA</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1277899.0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3257096.0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599705.0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2939492.0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4357649.0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1049705.0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1.20425462E8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6.4225963E7</v>
      </c>
      <c r="E12" s="108">
        <f>D11-D12</f>
        <v>56199499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3.4573385E7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3257052.0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4.0130121E7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147641603</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1.5424024E7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1.9120366E7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4.213956E7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76683950</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7.0494909E7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462744.0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70957653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147641603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EVERGREEN GOODWILL NORTHEAST WA</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148578060</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6310016</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142268044</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11855670.33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4534995</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0.3825169621</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70494909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148578060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12381505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5.693565443</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37830437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148578060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12381505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3.05539892</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3.437915882</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137131861</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141601697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0.9684337399</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78925223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13862125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92787348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148578060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0.6245023525</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6373998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78925223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0.08075996187</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256</v>
      </c>
      <c r="D41" s="75">
        <f>'Expenses 2022'!D40</f>
        <v>138670956</v>
      </c>
      <c r="E41" s="164">
        <f t="shared" ref="E41:E44" si="1">D41/$D$44</f>
        <v>0.9333205454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9596261</v>
      </c>
      <c r="E42" s="164">
        <f t="shared" si="1"/>
        <v>0.06458733544</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310843</v>
      </c>
      <c r="E43" s="164">
        <f t="shared" si="1"/>
        <v>0.002092119119</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148578060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2635591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310843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8.478849451</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13481546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34544390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0.3902673053</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147641603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EVERGREEN GOODWILL NORTHEAST WA</v>
      </c>
      <c r="B1" s="2" t="s">
        <v>257</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258</v>
      </c>
      <c r="E4" s="45" t="s">
        <v>259</v>
      </c>
      <c r="F4" s="45" t="s">
        <v>260</v>
      </c>
      <c r="G4" s="59" t="s">
        <v>261</v>
      </c>
      <c r="H4" s="59"/>
      <c r="I4" s="43"/>
      <c r="J4" s="43"/>
      <c r="K4" s="43"/>
      <c r="L4" s="43"/>
      <c r="M4" s="43"/>
      <c r="N4" s="43"/>
      <c r="O4" s="43"/>
      <c r="P4" s="43"/>
      <c r="Q4" s="43"/>
      <c r="R4" s="43"/>
      <c r="S4" s="43"/>
      <c r="T4" s="43"/>
      <c r="U4" s="43"/>
      <c r="V4" s="43"/>
      <c r="W4" s="43"/>
      <c r="X4" s="43"/>
      <c r="Y4" s="43"/>
    </row>
    <row r="5">
      <c r="A5" s="138"/>
      <c r="B5" s="49"/>
      <c r="C5" s="147" t="s">
        <v>185</v>
      </c>
      <c r="D5" s="176">
        <f>'Ratios 2020'!D8</f>
        <v>2.092884525</v>
      </c>
      <c r="E5" s="176">
        <f>'Ratios 2021'!D8</f>
        <v>0.9225771175</v>
      </c>
      <c r="F5" s="176">
        <f>'Ratios 2022'!D8</f>
        <v>0.3825169621</v>
      </c>
      <c r="G5" s="176">
        <f>average(D5:F5)</f>
        <v>1.132659535</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258</v>
      </c>
      <c r="E9" s="45" t="s">
        <v>259</v>
      </c>
      <c r="F9" s="45" t="s">
        <v>260</v>
      </c>
      <c r="G9" s="59" t="s">
        <v>261</v>
      </c>
      <c r="H9" s="59"/>
      <c r="I9" s="43"/>
      <c r="J9" s="43"/>
      <c r="K9" s="43"/>
      <c r="L9" s="43"/>
      <c r="M9" s="43"/>
      <c r="N9" s="43"/>
      <c r="O9" s="43"/>
      <c r="P9" s="43"/>
      <c r="Q9" s="43"/>
      <c r="R9" s="43"/>
      <c r="S9" s="43"/>
      <c r="T9" s="43"/>
      <c r="U9" s="43"/>
      <c r="V9" s="43"/>
      <c r="W9" s="43"/>
      <c r="X9" s="43"/>
      <c r="Y9" s="43"/>
    </row>
    <row r="10">
      <c r="A10" s="138"/>
      <c r="B10" s="49"/>
      <c r="C10" s="147" t="s">
        <v>193</v>
      </c>
      <c r="D10" s="148">
        <f>'Ratios 2020'!D14</f>
        <v>6.976180812</v>
      </c>
      <c r="E10" s="148">
        <f>'Ratios 2021'!D14</f>
        <v>6.514555801</v>
      </c>
      <c r="F10" s="148">
        <f>'Ratios 2022'!D14</f>
        <v>5.693565443</v>
      </c>
      <c r="G10" s="176">
        <f>average(D10:F10)</f>
        <v>6.394767352</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258</v>
      </c>
      <c r="E14" s="45" t="s">
        <v>259</v>
      </c>
      <c r="F14" s="45" t="s">
        <v>260</v>
      </c>
      <c r="G14" s="59" t="s">
        <v>261</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2020'!D20</f>
        <v>4.140705008</v>
      </c>
      <c r="E15" s="179">
        <f>'Ratios 2021'!D20</f>
        <v>3.888609067</v>
      </c>
      <c r="F15" s="179">
        <f>'Ratios 2022'!D20</f>
        <v>3.05539892</v>
      </c>
      <c r="G15" s="176">
        <f>average(D15:F15)</f>
        <v>3.694904332</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258</v>
      </c>
      <c r="E19" s="45" t="s">
        <v>259</v>
      </c>
      <c r="F19" s="45" t="s">
        <v>260</v>
      </c>
      <c r="G19" s="59" t="s">
        <v>261</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2020'!D26</f>
        <v>0.9500352534</v>
      </c>
      <c r="E20" s="162">
        <f>'Ratios 2021'!D26</f>
        <v>0.9021720589</v>
      </c>
      <c r="F20" s="162">
        <f>'Ratios 2022'!D26</f>
        <v>0.9684337399</v>
      </c>
      <c r="G20" s="180">
        <f>average(D20:F20)</f>
        <v>0.9402136841</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258</v>
      </c>
      <c r="E24" s="45" t="s">
        <v>259</v>
      </c>
      <c r="F24" s="45" t="s">
        <v>260</v>
      </c>
      <c r="G24" s="59" t="s">
        <v>261</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2020'!D33</f>
        <v>0.6063037284</v>
      </c>
      <c r="E25" s="162">
        <f>'Ratios 2021'!D33</f>
        <v>0.6164913849</v>
      </c>
      <c r="F25" s="162">
        <f>'Ratios 2022'!D33</f>
        <v>0.6245023525</v>
      </c>
      <c r="G25" s="180">
        <f>average(D25:F25)</f>
        <v>0.6157658219</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258</v>
      </c>
      <c r="E29" s="45" t="s">
        <v>259</v>
      </c>
      <c r="F29" s="45" t="s">
        <v>260</v>
      </c>
      <c r="G29" s="59" t="s">
        <v>261</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2020'!D38</f>
        <v>0.08163543266</v>
      </c>
      <c r="E30" s="162">
        <f>'Ratios 2021'!D38</f>
        <v>0.09497167019</v>
      </c>
      <c r="F30" s="162">
        <f>'Ratios 2022'!D38</f>
        <v>0.08075996187</v>
      </c>
      <c r="G30" s="180">
        <f>average(D30:F30)</f>
        <v>0.08578902157</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258</v>
      </c>
      <c r="E34" s="45" t="s">
        <v>259</v>
      </c>
      <c r="F34" s="45" t="s">
        <v>260</v>
      </c>
      <c r="G34" s="59" t="s">
        <v>261</v>
      </c>
      <c r="H34" s="59"/>
      <c r="I34" s="43"/>
      <c r="J34" s="43"/>
      <c r="K34" s="43"/>
      <c r="L34" s="43"/>
      <c r="M34" s="43"/>
      <c r="N34" s="43"/>
      <c r="O34" s="43"/>
      <c r="P34" s="43"/>
      <c r="Q34" s="43"/>
      <c r="R34" s="43"/>
      <c r="S34" s="43"/>
      <c r="T34" s="43"/>
      <c r="U34" s="43"/>
      <c r="V34" s="43"/>
      <c r="W34" s="43"/>
      <c r="X34" s="43"/>
      <c r="Y34" s="43"/>
    </row>
    <row r="35">
      <c r="A35" s="138"/>
      <c r="B35" s="49"/>
      <c r="C35" s="147" t="s">
        <v>262</v>
      </c>
      <c r="D35" s="162">
        <f>'Ratios 2020'!E41</f>
        <v>0.9443428812</v>
      </c>
      <c r="E35" s="162">
        <f>'Ratios 2021'!E41</f>
        <v>0.9329521906</v>
      </c>
      <c r="F35" s="162">
        <f>'Ratios 2022'!E41</f>
        <v>0.9333205454</v>
      </c>
      <c r="G35" s="180">
        <f t="shared" ref="G35:G37" si="1">average(D35:F35)</f>
        <v>0.9368718724</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2020'!E42</f>
        <v>0.0539791786</v>
      </c>
      <c r="E36" s="162">
        <f>'Ratios 2021'!E42</f>
        <v>0.06478312056</v>
      </c>
      <c r="F36" s="162">
        <f>'Ratios 2022'!E42</f>
        <v>0.06458733544</v>
      </c>
      <c r="G36" s="180">
        <f t="shared" si="1"/>
        <v>0.06111654486</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2020'!E43</f>
        <v>0.001677940249</v>
      </c>
      <c r="E37" s="162">
        <f>'Ratios 2021'!E43</f>
        <v>0.002264688795</v>
      </c>
      <c r="F37" s="162">
        <f>'Ratios 2022'!E43</f>
        <v>0.002092119119</v>
      </c>
      <c r="G37" s="180">
        <f t="shared" si="1"/>
        <v>0.002011582721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258</v>
      </c>
      <c r="E41" s="45" t="s">
        <v>259</v>
      </c>
      <c r="F41" s="45" t="s">
        <v>260</v>
      </c>
      <c r="G41" s="59" t="s">
        <v>261</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2020'!D49</f>
        <v>10.58786638</v>
      </c>
      <c r="E42" s="165">
        <f>'Ratios 2021'!D49</f>
        <v>39.6247203</v>
      </c>
      <c r="F42" s="165">
        <f>'Ratios 2022'!D49</f>
        <v>8.478849451</v>
      </c>
      <c r="G42" s="182">
        <f>average(D42:F42)</f>
        <v>19.56381205</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258</v>
      </c>
      <c r="E46" s="45" t="s">
        <v>259</v>
      </c>
      <c r="F46" s="45" t="s">
        <v>260</v>
      </c>
      <c r="G46" s="59" t="s">
        <v>261</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2020'!D54</f>
        <v>0.6761703249</v>
      </c>
      <c r="E47" s="148">
        <f>'Ratios 2021'!D54</f>
        <v>0.440462344</v>
      </c>
      <c r="F47" s="148">
        <f>'Ratios 2022'!D54</f>
        <v>0.3902673053</v>
      </c>
      <c r="G47" s="176">
        <f>average(D47:F47)</f>
        <v>0.5022999914</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258</v>
      </c>
      <c r="E51" s="45" t="s">
        <v>259</v>
      </c>
      <c r="F51" s="45" t="s">
        <v>260</v>
      </c>
      <c r="G51" s="59" t="s">
        <v>261</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2020'!D59</f>
        <v>0.08428681955</v>
      </c>
      <c r="E52" s="183">
        <f>'Ratios 2021'!D59</f>
        <v>0</v>
      </c>
      <c r="F52" s="183">
        <f>'Ratios 2022'!D59</f>
        <v>0</v>
      </c>
      <c r="G52" s="184">
        <f>average(D52:F52)</f>
        <v>0.02809560652</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EVERGREEN GOODWILL NORTHEAST WA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EVERGREEN GOODWILL NORTHEAST WA</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60785.0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97853.0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106339.0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1762610.0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48175.0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2027587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1.09527803E8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1477457.0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111005260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528536.0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138230.0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138230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138230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2.990035E7</v>
      </c>
      <c r="E26" s="50">
        <v>8000.0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2.8607029E7</v>
      </c>
      <c r="E27" s="50">
        <v>1904.0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1293321</v>
      </c>
      <c r="E28" s="75">
        <f t="shared" si="2"/>
        <v>6096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1299417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17640.0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31286.0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-13646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126051.0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100000.0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100</v>
      </c>
      <c r="D41" s="74"/>
      <c r="E41" s="48">
        <v>39244.0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37467.0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302762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115288146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EVERGREEN GOODWILL NORTHEAST WA</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1326982</v>
      </c>
      <c r="D4" s="99">
        <v>1326982.0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1217368</v>
      </c>
      <c r="D7" s="99">
        <v>359414.0</v>
      </c>
      <c r="E7" s="99">
        <v>823187.0</v>
      </c>
      <c r="F7" s="99">
        <v>34767.0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57123206</v>
      </c>
      <c r="D9" s="99">
        <v>5.4212581E7</v>
      </c>
      <c r="E9" s="99">
        <v>2855456.0</v>
      </c>
      <c r="F9" s="99">
        <v>55169.0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257158</v>
      </c>
      <c r="D10" s="99">
        <v>216361.0</v>
      </c>
      <c r="E10" s="99">
        <v>39834.0</v>
      </c>
      <c r="F10" s="99">
        <v>963.0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4505500</v>
      </c>
      <c r="D11" s="99">
        <v>4364584.0</v>
      </c>
      <c r="E11" s="99">
        <v>140119.0</v>
      </c>
      <c r="F11" s="99">
        <v>797.0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6093374</v>
      </c>
      <c r="D12" s="99">
        <v>5800914.0</v>
      </c>
      <c r="E12" s="99">
        <v>285352.0</v>
      </c>
      <c r="F12" s="99">
        <v>7108.0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50067</v>
      </c>
      <c r="D15" s="99">
        <v>3294.0</v>
      </c>
      <c r="E15" s="99">
        <v>46773.0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59185</v>
      </c>
      <c r="D16" s="99">
        <v>0.0</v>
      </c>
      <c r="E16" s="99">
        <v>59185.0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12014</v>
      </c>
      <c r="D17" s="99">
        <v>0.0</v>
      </c>
      <c r="E17" s="99">
        <v>12014.0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5544185</v>
      </c>
      <c r="D20" s="99">
        <v>4891045.0</v>
      </c>
      <c r="E20" s="99">
        <v>600066.0</v>
      </c>
      <c r="F20" s="99">
        <v>53074.0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272076</v>
      </c>
      <c r="D21" s="99">
        <v>0.0</v>
      </c>
      <c r="E21" s="99">
        <v>265476.0</v>
      </c>
      <c r="F21" s="99">
        <v>6600.0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5192541</v>
      </c>
      <c r="D22" s="99">
        <v>5102341.0</v>
      </c>
      <c r="E22" s="99">
        <v>71741.0</v>
      </c>
      <c r="F22" s="99">
        <v>18459.0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955380</v>
      </c>
      <c r="D23" s="99">
        <v>893187.0</v>
      </c>
      <c r="E23" s="99">
        <v>61293.0</v>
      </c>
      <c r="F23" s="99">
        <v>900.0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10139594</v>
      </c>
      <c r="D25" s="99">
        <v>1.0076273E7</v>
      </c>
      <c r="E25" s="99">
        <v>63310.0</v>
      </c>
      <c r="F25" s="99">
        <v>11.0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840942</v>
      </c>
      <c r="D26" s="99">
        <v>797930.0</v>
      </c>
      <c r="E26" s="99">
        <v>42986.0</v>
      </c>
      <c r="F26" s="99">
        <v>26.0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441347</v>
      </c>
      <c r="D29" s="99">
        <v>362752.0</v>
      </c>
      <c r="E29" s="99">
        <v>78192.0</v>
      </c>
      <c r="F29" s="99">
        <v>403.0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177918</v>
      </c>
      <c r="D30" s="99">
        <v>170976.0</v>
      </c>
      <c r="E30" s="99">
        <v>6942.0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4835944</v>
      </c>
      <c r="D31" s="99">
        <v>4436314.0</v>
      </c>
      <c r="E31" s="99">
        <v>399630.0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1053125</v>
      </c>
      <c r="D32" s="99">
        <v>1022540.0</v>
      </c>
      <c r="E32" s="99">
        <v>30153.0</v>
      </c>
      <c r="F32" s="99">
        <v>432.0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4280690</v>
      </c>
      <c r="D34" s="99">
        <v>4280690.0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3354861</v>
      </c>
      <c r="D35" s="99">
        <v>3338380.0</v>
      </c>
      <c r="E35" s="99">
        <v>5921.0</v>
      </c>
      <c r="F35" s="99">
        <v>10560.0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2389096</v>
      </c>
      <c r="D36" s="99">
        <v>2386596.0</v>
      </c>
      <c r="E36" s="99">
        <v>2500.0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1980930</v>
      </c>
      <c r="D37" s="99">
        <v>1909186.0</v>
      </c>
      <c r="E37" s="99">
        <v>71744.0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2025134</v>
      </c>
      <c r="D38" s="99">
        <v>1824207.0</v>
      </c>
      <c r="E38" s="99">
        <v>198695.0</v>
      </c>
      <c r="F38" s="99">
        <v>2232.0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114128617</v>
      </c>
      <c r="D40" s="103">
        <f t="shared" si="2"/>
        <v>107776547</v>
      </c>
      <c r="E40" s="103">
        <f t="shared" si="2"/>
        <v>6160569</v>
      </c>
      <c r="F40" s="103">
        <f t="shared" si="2"/>
        <v>191501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EVERGREEN GOODWILL NORTHEAST WA</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5175987.0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1.3885425E7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301589.0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1907196.0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3126887.0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1347049.0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1.14469857E8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6.1228096E7</v>
      </c>
      <c r="E12" s="108">
        <f>D11-D12</f>
        <v>53241761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3.9381078E7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275540.0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118642512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1.6773414E7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6000.0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2.129403E7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1.0E7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3764648.0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51838092</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6.6348489E7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455931.0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66804420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118642512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EVERGREEN GOODWILL NORTHEAST WA</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2020'!C40</f>
        <v>114128617</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2020'!C31</f>
        <v>4835944</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109292673</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9107722.75</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2020'!E2+'Balance Sheet 2020'!E3</f>
        <v>19061412</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2.092884525</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2020'!E30</f>
        <v>66348489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2020'!C40</f>
        <v>114128617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9510718.083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6.976180812</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2020'!E13:E15)</f>
        <v>39381078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2020'!C40</f>
        <v>114128617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9510718.083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4.140705008</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6.233589533</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2020'!E2:E7,'Revenues 2020'!F10:F15)</f>
        <v>109527803</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2020'!F44</f>
        <v>115288146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0.9500352534</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2020'!C7:C9)</f>
        <v>58340574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2020'!C10:C12)</f>
        <v>10856032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69196606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2020'!C40</f>
        <v>114128617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0.6063037284</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2020'!C10:C11)</f>
        <v>4762658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2020'!C7:C9)</f>
        <v>58340574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0.08163543266</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2020'!D40</f>
        <v>107776547</v>
      </c>
      <c r="E41" s="164">
        <f t="shared" ref="E41:E44" si="1">D41/$D$44</f>
        <v>0.9443428812</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2020'!E40</f>
        <v>6160569</v>
      </c>
      <c r="E42" s="164">
        <f t="shared" si="1"/>
        <v>0.0539791786</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2020'!F40</f>
        <v>191501</v>
      </c>
      <c r="E43" s="164">
        <f t="shared" si="1"/>
        <v>0.001677940249</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114128617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2020'!F9</f>
        <v>2027587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2020'!F40</f>
        <v>191501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10.58786638</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2020'!E2:E10)</f>
        <v>25744133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2020'!E19:E22)</f>
        <v>38073444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0.6761703249</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2020'!E25:E26)</f>
        <v>10000000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2020'!E18</f>
        <v>118642512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0.08428681955</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EVERGREEN GOODWILL NORTHEAST WA</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93500.0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398099.0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1.0021629E7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1705847.0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35820.0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12219075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1.34761576E8</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1651000.0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136412576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645774.0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139008.0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139008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139008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2.8170987E7</v>
      </c>
      <c r="E26" s="50">
        <v>68715.0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2.8346917E7</v>
      </c>
      <c r="E27" s="50">
        <v>38255.0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-175930</v>
      </c>
      <c r="E28" s="75">
        <f t="shared" si="2"/>
        <v>30460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-145470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23443.0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114844.0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-91401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139887.0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244</v>
      </c>
      <c r="D40" s="74"/>
      <c r="E40" s="48">
        <v>25545.0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245</v>
      </c>
      <c r="D41" s="74"/>
      <c r="E41" s="48">
        <v>21504.0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246</v>
      </c>
      <c r="D42" s="74"/>
      <c r="E42" s="48">
        <v>8086.0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195022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149374584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EVERGREEN GOODWILL NORTHEAST WA</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746409</v>
      </c>
      <c r="D4" s="99">
        <v>746409.0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1624729</v>
      </c>
      <c r="D7" s="99">
        <v>470774.0</v>
      </c>
      <c r="E7" s="99">
        <v>1153955.0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68579596</v>
      </c>
      <c r="D9" s="99">
        <v>6.5086206E7</v>
      </c>
      <c r="E9" s="99">
        <v>3299311.0</v>
      </c>
      <c r="F9" s="99">
        <v>194079.0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362207</v>
      </c>
      <c r="D10" s="99">
        <v>296638.0</v>
      </c>
      <c r="E10" s="99">
        <v>58770.0</v>
      </c>
      <c r="F10" s="99">
        <v>6799.0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6305215</v>
      </c>
      <c r="D11" s="99">
        <v>6073767.0</v>
      </c>
      <c r="E11" s="99">
        <v>223233.0</v>
      </c>
      <c r="F11" s="99">
        <v>8215.0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7072435</v>
      </c>
      <c r="D12" s="99">
        <v>6723496.0</v>
      </c>
      <c r="E12" s="99">
        <v>333628.0</v>
      </c>
      <c r="F12" s="99">
        <v>15311.0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141131</v>
      </c>
      <c r="D15" s="99">
        <v>0.0</v>
      </c>
      <c r="E15" s="99">
        <v>141131.0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54785</v>
      </c>
      <c r="D16" s="99">
        <v>0.0</v>
      </c>
      <c r="E16" s="99">
        <v>54785.0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12000</v>
      </c>
      <c r="D17" s="99">
        <v>0.0</v>
      </c>
      <c r="E17" s="99">
        <v>12000.0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7541809</v>
      </c>
      <c r="D20" s="99">
        <v>7108376.0</v>
      </c>
      <c r="E20" s="99">
        <v>411283.0</v>
      </c>
      <c r="F20" s="99">
        <v>22150.0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1396743</v>
      </c>
      <c r="D21" s="99">
        <v>0.0</v>
      </c>
      <c r="E21" s="99">
        <v>1396743.0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5574886</v>
      </c>
      <c r="D22" s="99">
        <v>5466064.0</v>
      </c>
      <c r="E22" s="99">
        <v>90817.0</v>
      </c>
      <c r="F22" s="99">
        <v>18005.0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1565440</v>
      </c>
      <c r="D23" s="99">
        <v>1272078.0</v>
      </c>
      <c r="E23" s="99">
        <v>290094.0</v>
      </c>
      <c r="F23" s="99">
        <v>3268.0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11578883</v>
      </c>
      <c r="D25" s="99">
        <v>1.1533691E7</v>
      </c>
      <c r="E25" s="99">
        <v>44904.0</v>
      </c>
      <c r="F25" s="99">
        <v>288.0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1378214</v>
      </c>
      <c r="D26" s="99">
        <v>1297881.0</v>
      </c>
      <c r="E26" s="99">
        <v>57743.0</v>
      </c>
      <c r="F26" s="99">
        <v>22590.0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421222</v>
      </c>
      <c r="D29" s="99">
        <v>378628.0</v>
      </c>
      <c r="E29" s="99">
        <v>41816.0</v>
      </c>
      <c r="F29" s="99">
        <v>778.0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167513</v>
      </c>
      <c r="D30" s="99">
        <v>167484.0</v>
      </c>
      <c r="E30" s="99">
        <v>29.0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5097442</v>
      </c>
      <c r="D31" s="99">
        <v>4425758.0</v>
      </c>
      <c r="E31" s="99">
        <v>671684.0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1548455</v>
      </c>
      <c r="D32" s="99">
        <v>1501855.0</v>
      </c>
      <c r="E32" s="99">
        <v>42205.0</v>
      </c>
      <c r="F32" s="99">
        <v>4395.0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247</v>
      </c>
      <c r="C34" s="98">
        <f t="shared" si="1"/>
        <v>3839901</v>
      </c>
      <c r="D34" s="99">
        <v>3839901.0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248</v>
      </c>
      <c r="C35" s="98">
        <f t="shared" si="1"/>
        <v>3732817</v>
      </c>
      <c r="D35" s="99">
        <v>3711644.0</v>
      </c>
      <c r="E35" s="99">
        <v>8949.0</v>
      </c>
      <c r="F35" s="99">
        <v>12224.0</v>
      </c>
      <c r="G35" s="43"/>
      <c r="H35" s="43"/>
      <c r="I35" s="43"/>
      <c r="J35" s="43"/>
      <c r="K35" s="43"/>
      <c r="L35" s="43"/>
      <c r="M35" s="43"/>
      <c r="N35" s="43"/>
      <c r="O35" s="43"/>
      <c r="P35" s="43"/>
      <c r="Q35" s="43"/>
      <c r="R35" s="43"/>
      <c r="S35" s="43"/>
      <c r="T35" s="43"/>
      <c r="U35" s="43"/>
      <c r="V35" s="43"/>
      <c r="W35" s="43"/>
      <c r="X35" s="43"/>
      <c r="Y35" s="43"/>
      <c r="Z35" s="43"/>
    </row>
    <row r="36">
      <c r="A36" s="45" t="s">
        <v>50</v>
      </c>
      <c r="B36" s="102" t="s">
        <v>249</v>
      </c>
      <c r="C36" s="98">
        <f t="shared" si="1"/>
        <v>3066326</v>
      </c>
      <c r="D36" s="99">
        <v>3063297.0</v>
      </c>
      <c r="E36" s="99">
        <v>3029.0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2396359</v>
      </c>
      <c r="D37" s="99">
        <v>2296049.0</v>
      </c>
      <c r="E37" s="99">
        <v>100310.0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1959887</v>
      </c>
      <c r="D38" s="99">
        <v>1574883.0</v>
      </c>
      <c r="E38" s="99">
        <v>384736.0</v>
      </c>
      <c r="F38" s="99">
        <v>268.0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136164404</v>
      </c>
      <c r="D40" s="103">
        <f t="shared" si="2"/>
        <v>127034879</v>
      </c>
      <c r="E40" s="103">
        <f t="shared" si="2"/>
        <v>8821155</v>
      </c>
      <c r="F40" s="103">
        <f t="shared" si="2"/>
        <v>308370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EVERGREEN GOODWILL NORTHEAST WA</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6155827.0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3920788.0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398884.0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515155.0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3726376.0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1664172.0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1.13297571E8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5.9452779E7</v>
      </c>
      <c r="E12" s="108">
        <f>D11-D12</f>
        <v>53844792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4.3624178E7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500000.0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344181.0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114694353</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1.6993988E7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2.0196937E7</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3397842.0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40588767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7.3920884E7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184702.0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74105586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114694353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