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<sst xmlns="http://schemas.openxmlformats.org/spreadsheetml/2006/main" count="872" uniqueCount="253">
  <si>
    <t>EDFUEL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</si>
  <si>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</si>
  <si>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</si>
  <si>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</si>
  <si>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</si>
  <si>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</si>
  <si>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</si>
  <si>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</si>
  <si>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</si>
  <si>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</si>
  <si>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</si>
  <si>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</si>
  <si>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</si>
  <si>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</si>
  <si>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</si>
  <si>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</si>
  <si>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</si>
  <si>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</si>
  <si>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</si>
  <si>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</si>
  <si>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</si>
  <si>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</si>
  <si>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</si>
  <si>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</si>
  <si>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</si>
  <si>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</si>
  <si>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</si>
  <si>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</si>
  <si>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</si>
  <si>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</si>
  <si>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</si>
  <si>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</si>
  <si>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</si>
  <si>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</si>
  <si>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</si>
  <si>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</si>
  <si>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</si>
  <si>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</si>
  <si>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</si>
  <si>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</si>
  <si>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</si>
  <si>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</si>
  <si>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</si>
  <si>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</si>
  <si>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</si>
  <si>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</si>
  <si>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</si>
  <si>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</si>
  <si>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</si>
  <si>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</si>
  <si>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</si>
  <si>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</si>
  <si>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</si>
  <si>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</si>
  <si>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</si>
  <si>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</si>
  <si>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</si>
  <si>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</si>
  <si>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</si>
  <si>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</si>
  <si>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</si>
  <si>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</si>
  <si>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</si>
  <si>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</si>
  <si>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TALENT MANAGEMENT SUPP</t>
  </si>
  <si>
    <t>COMPENSATION DESIGN</t>
  </si>
  <si>
    <t>TALENT COHORTS</t>
  </si>
  <si>
    <t>COACHING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</si>
  <si>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</si>
  <si>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</si>
  <si>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</si>
  <si>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</si>
  <si>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</si>
  <si>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</si>
  <si>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</si>
  <si>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</si>
  <si>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</si>
  <si>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</si>
  <si>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</si>
  <si>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</si>
  <si>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</si>
  <si>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</si>
  <si>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</si>
  <si>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</si>
  <si>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</si>
  <si>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</si>
  <si>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</si>
  <si>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</si>
  <si>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</si>
  <si>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</si>
  <si>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</si>
  <si>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</si>
  <si>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</si>
  <si>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</si>
  <si>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</si>
  <si>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</si>
  <si>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</si>
  <si>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</si>
  <si>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</si>
  <si>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</si>
  <si>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</si>
  <si>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</si>
  <si>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</si>
  <si>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</si>
  <si>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</si>
  <si>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</si>
  <si>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</si>
  <si>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</si>
  <si>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</si>
  <si>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</si>
  <si>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</si>
  <si>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</si>
  <si>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</si>
  <si>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</si>
  <si>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</si>
  <si>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</si>
  <si>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</si>
  <si>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</si>
  <si>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</si>
  <si>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</si>
  <si>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</si>
  <si>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</si>
  <si>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</si>
  <si>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</si>
  <si>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</si>
  <si>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</si>
  <si>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</si>
  <si>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</si>
  <si>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</si>
  <si>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</si>
  <si>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</si>
  <si>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</si>
  <si>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</si>
  <si>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</si>
  <si>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</si>
  <si>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</si>
  <si>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</si>
  <si>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PROFESSIONAL FEES</t>
  </si>
  <si>
    <t>PROGRAM SUPPLIES</t>
  </si>
  <si>
    <t>SUBCONTRACTOR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</si>
  <si>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</si>
  <si>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</si>
  <si>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</si>
  <si>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</si>
  <si>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</si>
  <si>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</si>
  <si>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</si>
  <si>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</si>
  <si>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</si>
  <si>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</si>
  <si>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</si>
  <si>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</si>
  <si>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</si>
  <si>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</si>
  <si>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</si>
  <si>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</si>
  <si>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</si>
  <si>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</si>
  <si>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</si>
  <si>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</si>
  <si>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</si>
  <si>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</si>
  <si>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</si>
  <si>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</si>
  <si>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</si>
  <si>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</si>
  <si>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</si>
  <si>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</si>
  <si>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</si>
  <si>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</si>
  <si>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</si>
  <si>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</si>
  <si>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</si>
  <si>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</si>
  <si>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</si>
  <si>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</si>
  <si>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</si>
  <si>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</si>
  <si>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</si>
  <si>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</si>
  <si>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</si>
  <si>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</si>
  <si>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</si>
  <si>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</si>
  <si>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</si>
  <si>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</si>
  <si>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</si>
  <si>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</si>
  <si>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</si>
  <si>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</si>
  <si>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</si>
  <si>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</si>
  <si>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</si>
  <si>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</si>
  <si>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</si>
  <si>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</si>
  <si>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</si>
  <si>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</si>
  <si>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</si>
  <si>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</si>
  <si>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</si>
  <si>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</si>
  <si>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</si>
  <si>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</si>
  <si>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</si>
  <si>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</si>
  <si>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</si>
  <si>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</si>
  <si>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</si>
  <si>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</si>
  <si>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</si>
  <si>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</si>
  <si>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</si>
  <si>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</si>
  <si>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</si>
  <si>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</si>
  <si>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</si>
  <si>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</si>
  <si>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</si>
  <si>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</si>
  <si>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</si>
  <si>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</si>
  <si>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</si>
  <si>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</si>
  <si>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</si>
  <si>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</si>
  <si>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</si>
  <si>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</si>
  <si>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</si>
  <si>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</si>
  <si>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</si>
  <si>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</si>
  <si>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</si>
  <si>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</si>
  <si>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</si>
  <si>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</si>
  <si>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</si>
  <si>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</si>
  <si>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</si>
  <si>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</si>
  <si>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</si>
  <si>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SUBCONTRACTOR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</si>
  <si>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</si>
  <si>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</si>
  <si>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INCOME</t>
  </si>
  <si>
    <t xml:space="preserve"> PROGRAM 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</si>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</sst>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EDFUEL</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2703111</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4038</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2699073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224922.75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1666870</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7.410855505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1172501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2703111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225259.25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5.205118103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2703111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225259.25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7.410855505</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1139896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3007849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0.3789738115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1793786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269053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2062839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2703111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0.7631351432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131222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1793786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0.07315365378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1893000</v>
      </c>
      <c r="E41" s="164">
        <f t="shared" ref="E41:E44" si="1">D41/$D$44</f>
        <v>0.700304205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800924</v>
      </c>
      <c r="E42" s="164">
        <f t="shared" si="1"/>
        <v>0.2962971184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9187</v>
      </c>
      <c r="E43" s="164">
        <f t="shared" si="1"/>
        <v>0.003398676562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2703111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769189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9187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83.72580821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1944651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409081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4.753706479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2038967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EDFUEL</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315729.0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315729</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634393.0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581759.0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132779.0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46318.0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1395249</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14508.0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244</v>
      </c>
      <c r="D39" s="74"/>
      <c r="E39" s="48">
        <v>1244.0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1244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1726730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EDFUEL</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843097</v>
      </c>
      <c r="D7" s="99">
        <v>589562.0</v>
      </c>
      <c r="E7" s="99">
        <v>244247.0</v>
      </c>
      <c r="F7" s="99">
        <v>9288.0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629296</v>
      </c>
      <c r="D9" s="99">
        <v>447722.0</v>
      </c>
      <c r="E9" s="99">
        <v>174622.0</v>
      </c>
      <c r="F9" s="99">
        <v>6952.0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126119</v>
      </c>
      <c r="D11" s="99">
        <v>88193.0</v>
      </c>
      <c r="E11" s="99">
        <v>36537.0</v>
      </c>
      <c r="F11" s="99">
        <v>1389.0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117086</v>
      </c>
      <c r="D12" s="99">
        <v>81876.0</v>
      </c>
      <c r="E12" s="99">
        <v>33920.0</v>
      </c>
      <c r="F12" s="99">
        <v>1290.0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12284</v>
      </c>
      <c r="D15" s="99">
        <v>8230.0</v>
      </c>
      <c r="E15" s="99">
        <v>3685.0</v>
      </c>
      <c r="F15" s="99">
        <v>369.0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25800</v>
      </c>
      <c r="D16" s="99">
        <v>17286.0</v>
      </c>
      <c r="E16" s="99">
        <v>7740.0</v>
      </c>
      <c r="F16" s="99">
        <v>774.0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117488</v>
      </c>
      <c r="D20" s="99">
        <v>80773.0</v>
      </c>
      <c r="E20" s="99">
        <v>33785.0</v>
      </c>
      <c r="F20" s="99">
        <v>2930.0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25314</v>
      </c>
      <c r="D22" s="99">
        <v>2959.0</v>
      </c>
      <c r="E22" s="99">
        <v>22355.0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330</v>
      </c>
      <c r="D23" s="99">
        <v>221.0</v>
      </c>
      <c r="E23" s="99">
        <v>99.0</v>
      </c>
      <c r="F23" s="99">
        <v>10.0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2321</v>
      </c>
      <c r="D25" s="99">
        <v>1633.0</v>
      </c>
      <c r="E25" s="99">
        <v>662.0</v>
      </c>
      <c r="F25" s="99">
        <v>26.0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34360</v>
      </c>
      <c r="D26" s="99">
        <v>31521.0</v>
      </c>
      <c r="E26" s="99">
        <v>0.0</v>
      </c>
      <c r="F26" s="99">
        <v>2839.0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33587</v>
      </c>
      <c r="D31" s="99">
        <v>23637.0</v>
      </c>
      <c r="E31" s="99">
        <v>9580.0</v>
      </c>
      <c r="F31" s="99">
        <v>370.0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2985</v>
      </c>
      <c r="D32" s="99">
        <v>2866.0</v>
      </c>
      <c r="E32" s="99">
        <v>119.0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233340</v>
      </c>
      <c r="D34" s="99">
        <v>156338.0</v>
      </c>
      <c r="E34" s="99">
        <v>70002.0</v>
      </c>
      <c r="F34" s="99">
        <v>7000.0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47230</v>
      </c>
      <c r="D35" s="99">
        <v>31644.0</v>
      </c>
      <c r="E35" s="99">
        <v>14169.0</v>
      </c>
      <c r="F35" s="99">
        <v>1417.0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17795</v>
      </c>
      <c r="D36" s="99">
        <v>17029.0</v>
      </c>
      <c r="E36" s="99">
        <v>733.0</v>
      </c>
      <c r="F36" s="99">
        <v>33.0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2268432</v>
      </c>
      <c r="D40" s="103">
        <f t="shared" si="2"/>
        <v>1581490</v>
      </c>
      <c r="E40" s="103">
        <f t="shared" si="2"/>
        <v>652255</v>
      </c>
      <c r="F40" s="103">
        <f t="shared" si="2"/>
        <v>34687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EDFUEL</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1045226.0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22799.0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11040.0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5080.0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343542.0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69437.0</v>
      </c>
      <c r="E12" s="108">
        <f>D11-D12</f>
        <v>274105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1358250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29905.0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240161.0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270066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1088184.0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1088184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1358250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EDFUEL</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2268432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33587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2234845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186237.0833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1045226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5.612340901</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1088184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2268432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189036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5.756490827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2268432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189036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5.612340901</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634393</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1726730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0.3673955975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1472393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243205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1715598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2268432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0.7562924522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126119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1472393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0.08565579978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246</v>
      </c>
      <c r="D41" s="75">
        <f>'Expenses 2024'!D40</f>
        <v>1581490</v>
      </c>
      <c r="E41" s="164">
        <f t="shared" ref="E41:E44" si="1">D41/$D$44</f>
        <v>0.6971732016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652255</v>
      </c>
      <c r="E42" s="164">
        <f t="shared" si="1"/>
        <v>0.2875356193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34687</v>
      </c>
      <c r="E43" s="164">
        <f t="shared" si="1"/>
        <v>0.01529117911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2268432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315729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34687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9.102228501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1084145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270066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4.014370561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1358250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EDFUEL</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183</v>
      </c>
      <c r="D5" s="176">
        <f>'Ratios 2022'!D8</f>
        <v>8.695886434</v>
      </c>
      <c r="E5" s="176">
        <f>'Ratios 2023'!D8</f>
        <v>7.410855505</v>
      </c>
      <c r="F5" s="176">
        <f>'Ratios 2024'!D8</f>
        <v>5.612340901</v>
      </c>
      <c r="G5" s="176">
        <f>average(D5:F5)</f>
        <v>7.23969428</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191</v>
      </c>
      <c r="D10" s="148">
        <f>'Ratios 2022'!D14</f>
        <v>6.638626344</v>
      </c>
      <c r="E10" s="148">
        <f>'Ratios 2023'!D14</f>
        <v>5.205118103</v>
      </c>
      <c r="F10" s="148">
        <f>'Ratios 2024'!D14</f>
        <v>5.756490827</v>
      </c>
      <c r="G10" s="176">
        <f>average(D10:F10)</f>
        <v>5.866745091</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0.3222540373</v>
      </c>
      <c r="E20" s="162">
        <f>'Ratios 2023'!D26</f>
        <v>0.3789738115</v>
      </c>
      <c r="F20" s="162">
        <f>'Ratios 2024'!D26</f>
        <v>0.3673955975</v>
      </c>
      <c r="G20" s="180">
        <f>average(D20:F20)</f>
        <v>0.3562078154</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0.7467970807</v>
      </c>
      <c r="E25" s="162">
        <f>'Ratios 2023'!D33</f>
        <v>0.7631351432</v>
      </c>
      <c r="F25" s="162">
        <f>'Ratios 2024'!D33</f>
        <v>0.7562924522</v>
      </c>
      <c r="G25" s="180">
        <f>average(D25:F25)</f>
        <v>0.7554082254</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0.07782410103</v>
      </c>
      <c r="E30" s="162">
        <f>'Ratios 2023'!D38</f>
        <v>0.07315365378</v>
      </c>
      <c r="F30" s="162">
        <f>'Ratios 2024'!D38</f>
        <v>0.08565579978</v>
      </c>
      <c r="G30" s="180">
        <f>average(D30:F30)</f>
        <v>0.07887785153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0.7471870715</v>
      </c>
      <c r="E35" s="162">
        <f>'Ratios 2023'!E41</f>
        <v>0.700304205</v>
      </c>
      <c r="F35" s="162">
        <f>'Ratios 2024'!E41</f>
        <v>0.6971732016</v>
      </c>
      <c r="G35" s="180">
        <f t="shared" ref="G35:G37" si="1">average(D35:F35)</f>
        <v>0.7148881594</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0.2358097329</v>
      </c>
      <c r="E36" s="162">
        <f>'Ratios 2023'!E42</f>
        <v>0.2962971184</v>
      </c>
      <c r="F36" s="162">
        <f>'Ratios 2024'!E42</f>
        <v>0.2875356193</v>
      </c>
      <c r="G36" s="180">
        <f t="shared" si="1"/>
        <v>0.2732141569</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0.0170031956</v>
      </c>
      <c r="E37" s="162">
        <f>'Ratios 2023'!E43</f>
        <v>0.003398676562</v>
      </c>
      <c r="F37" s="162">
        <f>'Ratios 2024'!E43</f>
        <v>0.01529117911</v>
      </c>
      <c r="G37" s="180">
        <f t="shared" si="1"/>
        <v>0.01189768376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15.37000771</v>
      </c>
      <c r="E42" s="165">
        <f>'Ratios 2023'!D49</f>
        <v>83.72580821</v>
      </c>
      <c r="F42" s="165">
        <f>'Ratios 2024'!D49</f>
        <v>9.102228501</v>
      </c>
      <c r="G42" s="182">
        <f>average(D42:F42)</f>
        <v>36.06601481</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5.525987989</v>
      </c>
      <c r="E47" s="148">
        <f>'Ratios 2023'!D54</f>
        <v>4.753706479</v>
      </c>
      <c r="F47" s="148">
        <f>'Ratios 2024'!D54</f>
        <v>4.014370561</v>
      </c>
      <c r="G47" s="176">
        <f>average(D47:F47)</f>
        <v>4.764688343</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EDFUEL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EDFUEL</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518000.0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518000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715781.0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649120.0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268459.0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67853.0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1701213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2221170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EDFUEL</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325319</v>
      </c>
      <c r="D7" s="99">
        <v>234381.0</v>
      </c>
      <c r="E7" s="99">
        <v>86195.0</v>
      </c>
      <c r="F7" s="99">
        <v>4743.0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954336</v>
      </c>
      <c r="D9" s="99">
        <v>687566.0</v>
      </c>
      <c r="E9" s="99">
        <v>252857.0</v>
      </c>
      <c r="F9" s="99">
        <v>13913.0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99588</v>
      </c>
      <c r="D11" s="99">
        <v>71749.0</v>
      </c>
      <c r="E11" s="99">
        <v>26387.0</v>
      </c>
      <c r="F11" s="99">
        <v>1452.0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100982</v>
      </c>
      <c r="D12" s="99">
        <v>72754.0</v>
      </c>
      <c r="E12" s="99">
        <v>26756.0</v>
      </c>
      <c r="F12" s="99">
        <v>1472.0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21616</v>
      </c>
      <c r="D16" s="99">
        <v>19454.0</v>
      </c>
      <c r="E16" s="99">
        <v>2162.0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19200</v>
      </c>
      <c r="D20" s="99">
        <v>6480.0</v>
      </c>
      <c r="E20" s="99">
        <v>720.0</v>
      </c>
      <c r="F20" s="99">
        <v>12000.0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8851</v>
      </c>
      <c r="D21" s="99">
        <v>7966.0</v>
      </c>
      <c r="E21" s="99">
        <v>885.0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26892</v>
      </c>
      <c r="D22" s="99">
        <v>4895.0</v>
      </c>
      <c r="E22" s="99">
        <v>21997.0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150</v>
      </c>
      <c r="D23" s="99">
        <v>135.0</v>
      </c>
      <c r="E23" s="99">
        <v>15.0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2466</v>
      </c>
      <c r="D25" s="99">
        <v>1777.0</v>
      </c>
      <c r="E25" s="99">
        <v>653.0</v>
      </c>
      <c r="F25" s="99">
        <v>36.0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29669</v>
      </c>
      <c r="D26" s="99">
        <v>18399.0</v>
      </c>
      <c r="E26" s="99">
        <v>11256.0</v>
      </c>
      <c r="F26" s="99">
        <v>14.0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2137</v>
      </c>
      <c r="D31" s="99">
        <v>1540.0</v>
      </c>
      <c r="E31" s="99">
        <v>566.0</v>
      </c>
      <c r="F31" s="99">
        <v>31.0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2931</v>
      </c>
      <c r="D32" s="99">
        <v>2834.0</v>
      </c>
      <c r="E32" s="99">
        <v>95.0</v>
      </c>
      <c r="F32" s="99">
        <v>2.0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306431</v>
      </c>
      <c r="D34" s="99">
        <v>277368.0</v>
      </c>
      <c r="E34" s="99">
        <v>29063.0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49018</v>
      </c>
      <c r="D35" s="99">
        <v>44439.0</v>
      </c>
      <c r="E35" s="99">
        <v>4540.0</v>
      </c>
      <c r="F35" s="99">
        <v>39.0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32512</v>
      </c>
      <c r="D36" s="99">
        <v>29261.0</v>
      </c>
      <c r="E36" s="99">
        <v>3251.0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1982098</v>
      </c>
      <c r="D40" s="103">
        <f t="shared" si="2"/>
        <v>1480998</v>
      </c>
      <c r="E40" s="103">
        <f t="shared" si="2"/>
        <v>467398</v>
      </c>
      <c r="F40" s="103">
        <f t="shared" si="2"/>
        <v>33702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EDFUEL</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1434793.0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163939.0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11236.0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3941.0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35109.0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31812.0</v>
      </c>
      <c r="E12" s="108">
        <f>D11-D12</f>
        <v>3297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1617206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36617.0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255441.0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292058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1096534.0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228614.0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1325148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1617206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EDFUEL</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1982098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2137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1979961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164996.75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1434793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8.695886434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1096534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1982098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165174.8333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6.638626344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1982098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165174.8333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8.695886434</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715781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2221170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0.3222540373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1279655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200570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1480225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1982098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0.7467970807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99588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1279655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0.07782410103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1480998</v>
      </c>
      <c r="E41" s="164">
        <f t="shared" ref="E41:E44" si="1">D41/$D$44</f>
        <v>0.7471870715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467398</v>
      </c>
      <c r="E42" s="164">
        <f t="shared" si="1"/>
        <v>0.2358097329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33702</v>
      </c>
      <c r="E43" s="164">
        <f t="shared" si="1"/>
        <v>0.0170031956</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1982098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518000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33702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15.37000771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1613909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292058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5.525987989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1617206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EDFUEL</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769189.0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769189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1139896.0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717760.0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318543.0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33353.0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2209552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29108.0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3007849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EDFUEL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626858</v>
      </c>
      <c r="D7" s="99">
        <v>424467.0</v>
      </c>
      <c r="E7" s="99">
        <v>199750.0</v>
      </c>
      <c r="F7" s="99">
        <v>2641.0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1166928</v>
      </c>
      <c r="D9" s="99">
        <v>788955.0</v>
      </c>
      <c r="E9" s="99">
        <v>373021.0</v>
      </c>
      <c r="F9" s="99">
        <v>4952.0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131222</v>
      </c>
      <c r="D11" s="99">
        <v>88855.0</v>
      </c>
      <c r="E11" s="99">
        <v>41814.0</v>
      </c>
      <c r="F11" s="99">
        <v>553.0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137831</v>
      </c>
      <c r="D12" s="99">
        <v>93330.0</v>
      </c>
      <c r="E12" s="99">
        <v>43920.0</v>
      </c>
      <c r="F12" s="99">
        <v>581.0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3628</v>
      </c>
      <c r="D15" s="99">
        <v>2794.0</v>
      </c>
      <c r="E15" s="99">
        <v>834.0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23864</v>
      </c>
      <c r="D16" s="99">
        <v>18375.0</v>
      </c>
      <c r="E16" s="99">
        <v>5489.0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72550</v>
      </c>
      <c r="D20" s="99">
        <v>54438.0</v>
      </c>
      <c r="E20" s="99">
        <v>18112.0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46627</v>
      </c>
      <c r="D22" s="99">
        <v>26184.0</v>
      </c>
      <c r="E22" s="99">
        <v>20443.0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2797</v>
      </c>
      <c r="D23" s="99">
        <v>2154.0</v>
      </c>
      <c r="E23" s="99">
        <v>643.0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922</v>
      </c>
      <c r="D25" s="99">
        <v>624.0</v>
      </c>
      <c r="E25" s="99">
        <v>294.0</v>
      </c>
      <c r="F25" s="99">
        <v>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72410</v>
      </c>
      <c r="D26" s="99">
        <v>69206.0</v>
      </c>
      <c r="E26" s="99">
        <v>2774.0</v>
      </c>
      <c r="F26" s="99">
        <v>430.0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4038</v>
      </c>
      <c r="D31" s="99">
        <v>2732.0</v>
      </c>
      <c r="E31" s="99">
        <v>1289.0</v>
      </c>
      <c r="F31" s="99">
        <v>17.0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2771</v>
      </c>
      <c r="D32" s="99">
        <v>2393.0</v>
      </c>
      <c r="E32" s="99">
        <v>378.0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365223</v>
      </c>
      <c r="D34" s="99">
        <v>281222.0</v>
      </c>
      <c r="E34" s="99">
        <v>84001.0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32582</v>
      </c>
      <c r="D35" s="99">
        <v>27369.0</v>
      </c>
      <c r="E35" s="99">
        <v>5204.0</v>
      </c>
      <c r="F35" s="99">
        <v>9.0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12860</v>
      </c>
      <c r="D36" s="99">
        <v>9902.0</v>
      </c>
      <c r="E36" s="99">
        <v>2958.0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2703111</v>
      </c>
      <c r="D40" s="103">
        <f t="shared" si="2"/>
        <v>1893000</v>
      </c>
      <c r="E40" s="103">
        <f t="shared" si="2"/>
        <v>800924</v>
      </c>
      <c r="F40" s="103">
        <f t="shared" si="2"/>
        <v>9187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EDFUEL</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1666870.0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201840.0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70146.0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5795.0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130166.0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35850.0</v>
      </c>
      <c r="E12" s="108">
        <f>D11-D12</f>
        <v>94316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2038967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50141.0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358940.0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409081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1172501.0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457385.0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1629886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2038967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