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<sst xmlns="http://schemas.openxmlformats.org/spreadsheetml/2006/main" count="875" uniqueCount="250">
  <si>
    <t>BOYER CHILDREN'S CLINIC</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</si>
  <si>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</si>
  <si>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</si>
  <si>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</si>
  <si>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</si>
  <si>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</si>
  <si>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</si>
  <si>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</si>
  <si>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</si>
  <si>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</si>
  <si>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</si>
  <si>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</si>
  <si>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</si>
  <si>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</si>
  <si>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</si>
  <si>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</si>
  <si>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</si>
  <si>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</si>
  <si>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</si>
  <si>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</si>
  <si>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</si>
  <si>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</si>
  <si>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</si>
  <si>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</si>
  <si>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</si>
  <si>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</si>
  <si>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</si>
  <si>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</si>
  <si>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</si>
  <si>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</si>
  <si>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</si>
  <si>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</si>
  <si>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</si>
  <si>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</si>
  <si>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</si>
  <si>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</si>
  <si>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</si>
  <si>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</si>
  <si>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</si>
  <si>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</si>
  <si>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</si>
  <si>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</si>
  <si>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</si>
  <si>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</si>
  <si>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</si>
  <si>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</si>
  <si>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</si>
  <si>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</si>
  <si>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</si>
  <si>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</si>
  <si>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</si>
  <si>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</si>
  <si>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</si>
  <si>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</si>
  <si>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</si>
  <si>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</si>
  <si>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</si>
  <si>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</si>
  <si>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</si>
  <si>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</si>
  <si>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</si>
  <si>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</si>
  <si>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</si>
  <si>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</si>
  <si>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PATIENT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</si>
  <si>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</si>
  <si>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</si>
  <si>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</si>
  <si>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</si>
  <si>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</si>
  <si>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</si>
  <si>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</si>
  <si>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</si>
  <si>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</si>
  <si>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</si>
  <si>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</si>
  <si>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</si>
  <si>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</si>
  <si>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</si>
  <si>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</si>
  <si>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</si>
  <si>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</si>
  <si>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</si>
  <si>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</si>
  <si>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</si>
  <si>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</si>
  <si>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</si>
  <si>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</si>
  <si>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</si>
  <si>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</si>
  <si>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</si>
  <si>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</si>
  <si>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</si>
  <si>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</si>
  <si>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</si>
  <si>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</si>
  <si>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</si>
  <si>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 INCOME</t>
  </si>
  <si>
    <t>MANAGEMENT FEE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</si>
  <si>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</si>
  <si>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</si>
  <si>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</si>
  <si>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</si>
  <si>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</si>
  <si>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</si>
  <si>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</si>
  <si>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</si>
  <si>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</si>
  <si>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</si>
  <si>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</si>
  <si>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</si>
  <si>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</si>
  <si>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</si>
  <si>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</si>
  <si>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</si>
  <si>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</si>
  <si>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</si>
  <si>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</si>
  <si>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</si>
  <si>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</si>
  <si>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</si>
  <si>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</si>
  <si>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</si>
  <si>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</si>
  <si>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</si>
  <si>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</si>
  <si>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</si>
  <si>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</si>
  <si>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</si>
  <si>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</si>
  <si>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</si>
  <si>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</si>
  <si>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</si>
  <si>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</si>
  <si>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</si>
  <si>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</si>
  <si>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SUPPLIES AND EQUIPMENT</t>
  </si>
  <si>
    <t>DATA PROCESSING</t>
  </si>
  <si>
    <t>REPAIRS AND MAINTENANCE</t>
  </si>
  <si>
    <t>MISCELLANEOUS EXPENSES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</si>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</sst>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BOYER CHILDREN'S CLINIC</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9350672</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137222</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9213450</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767787.5</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4481874</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5.8373886</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10460385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9350672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779222.6667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13.42412823</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7171980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9350672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779222.6667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9.204018706</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15.04140731</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7072257</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9671339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0.7312593427</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6465335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1154664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7619999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9350672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0.8149145858</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606224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6465335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0.09376528826</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241</v>
      </c>
      <c r="D41" s="75">
        <f>'Expenses 2023'!D40</f>
        <v>8479367</v>
      </c>
      <c r="E41" s="164">
        <f t="shared" ref="E41:E44" si="1">D41/$D$44</f>
        <v>0.9068189965</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495502</v>
      </c>
      <c r="E42" s="164">
        <f t="shared" si="1"/>
        <v>0.05299105775</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375803</v>
      </c>
      <c r="E43" s="164">
        <f t="shared" si="1"/>
        <v>0.04018994571</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9350672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8658057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375803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23.03881821</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5423113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312967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17.32806654</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313231</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13644067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0.02295730445</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BOYER CHILDREN'S CLINIC</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827750.0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7668802.0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863632.0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45581.0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9360184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1202477.0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1202477</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244610.0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242</v>
      </c>
      <c r="D26" s="50">
        <v>289518.0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270074.0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19444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19444</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230562.0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-230562</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98</v>
      </c>
      <c r="D39" s="74"/>
      <c r="E39" s="48">
        <v>18900.0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97</v>
      </c>
      <c r="D40" s="74"/>
      <c r="E40" s="48">
        <v>664.0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19564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10615717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BOYER CHILDREN'S CLINIC</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218241</v>
      </c>
      <c r="D7" s="99">
        <v>198950.0</v>
      </c>
      <c r="E7" s="99">
        <v>11217.0</v>
      </c>
      <c r="F7" s="99">
        <v>8074.0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7310044</v>
      </c>
      <c r="D9" s="99">
        <v>6663886.0</v>
      </c>
      <c r="E9" s="99">
        <v>375708.0</v>
      </c>
      <c r="F9" s="99">
        <v>270450.0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54263</v>
      </c>
      <c r="D10" s="99">
        <v>49466.0</v>
      </c>
      <c r="E10" s="99">
        <v>2789.0</v>
      </c>
      <c r="F10" s="99">
        <v>2008.0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616221</v>
      </c>
      <c r="D11" s="99">
        <v>561751.0</v>
      </c>
      <c r="E11" s="99">
        <v>31672.0</v>
      </c>
      <c r="F11" s="99">
        <v>22798.0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652294</v>
      </c>
      <c r="D12" s="99">
        <v>594637.0</v>
      </c>
      <c r="E12" s="99">
        <v>33524.0</v>
      </c>
      <c r="F12" s="99">
        <v>24133.0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6634</v>
      </c>
      <c r="D15" s="99">
        <v>6048.0</v>
      </c>
      <c r="E15" s="99">
        <v>341.0</v>
      </c>
      <c r="F15" s="99">
        <v>245.0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35950</v>
      </c>
      <c r="D16" s="99">
        <v>32772.0</v>
      </c>
      <c r="E16" s="99">
        <v>1848.0</v>
      </c>
      <c r="F16" s="99">
        <v>1330.0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16250</v>
      </c>
      <c r="D17" s="99">
        <v>14814.0</v>
      </c>
      <c r="E17" s="99">
        <v>835.0</v>
      </c>
      <c r="F17" s="99">
        <v>601.0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13079</v>
      </c>
      <c r="D18" s="99">
        <v>0.0</v>
      </c>
      <c r="E18" s="99">
        <v>0.0</v>
      </c>
      <c r="F18" s="99">
        <v>13079.0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28602</v>
      </c>
      <c r="D19" s="99">
        <v>0.0</v>
      </c>
      <c r="E19" s="99">
        <v>28602.0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396278</v>
      </c>
      <c r="D20" s="99">
        <v>375666.0</v>
      </c>
      <c r="E20" s="99">
        <v>19590.0</v>
      </c>
      <c r="F20" s="99">
        <v>1022.0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95014</v>
      </c>
      <c r="D22" s="99">
        <v>87811.0</v>
      </c>
      <c r="E22" s="99">
        <v>4188.0</v>
      </c>
      <c r="F22" s="99">
        <v>3015.0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358243</v>
      </c>
      <c r="D25" s="99">
        <v>326577.0</v>
      </c>
      <c r="E25" s="99">
        <v>18412.0</v>
      </c>
      <c r="F25" s="99">
        <v>13254.0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136460</v>
      </c>
      <c r="D26" s="99">
        <v>134209.0</v>
      </c>
      <c r="E26" s="99">
        <v>1309.0</v>
      </c>
      <c r="F26" s="99">
        <v>942.0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11849</v>
      </c>
      <c r="D29" s="99">
        <v>10802.0</v>
      </c>
      <c r="E29" s="99">
        <v>609.0</v>
      </c>
      <c r="F29" s="99">
        <v>438.0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152297</v>
      </c>
      <c r="D31" s="99">
        <v>138835.0</v>
      </c>
      <c r="E31" s="99">
        <v>7827.0</v>
      </c>
      <c r="F31" s="99">
        <v>5635.0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33009</v>
      </c>
      <c r="D32" s="99">
        <v>30093.0</v>
      </c>
      <c r="E32" s="99">
        <v>1695.0</v>
      </c>
      <c r="F32" s="99">
        <v>1221.0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266760</v>
      </c>
      <c r="D34" s="99">
        <v>244719.0</v>
      </c>
      <c r="E34" s="99">
        <v>12816.0</v>
      </c>
      <c r="F34" s="99">
        <v>9225.0</v>
      </c>
      <c r="G34" s="43"/>
      <c r="H34" s="43"/>
      <c r="I34" s="43"/>
      <c r="J34" s="43"/>
      <c r="K34" s="43"/>
      <c r="L34" s="43"/>
      <c r="M34" s="43"/>
      <c r="N34" s="43"/>
      <c r="O34" s="43"/>
      <c r="P34" s="43"/>
      <c r="Q34" s="43"/>
      <c r="R34" s="43"/>
      <c r="S34" s="43"/>
      <c r="T34" s="43"/>
      <c r="U34" s="43"/>
      <c r="V34" s="43"/>
      <c r="W34" s="43"/>
      <c r="X34" s="43"/>
      <c r="Y34" s="43"/>
      <c r="Z34" s="43"/>
    </row>
    <row r="35">
      <c r="A35" s="45" t="s">
        <v>48</v>
      </c>
      <c r="B35" s="102" t="s">
        <v>139</v>
      </c>
      <c r="C35" s="98">
        <f t="shared" si="1"/>
        <v>171555</v>
      </c>
      <c r="D35" s="99">
        <v>72397.0</v>
      </c>
      <c r="E35" s="99">
        <v>81049.0</v>
      </c>
      <c r="F35" s="99">
        <v>18109.0</v>
      </c>
      <c r="G35" s="43"/>
      <c r="H35" s="43"/>
      <c r="I35" s="43"/>
      <c r="J35" s="43"/>
      <c r="K35" s="43"/>
      <c r="L35" s="43"/>
      <c r="M35" s="43"/>
      <c r="N35" s="43"/>
      <c r="O35" s="43"/>
      <c r="P35" s="43"/>
      <c r="Q35" s="43"/>
      <c r="R35" s="43"/>
      <c r="S35" s="43"/>
      <c r="T35" s="43"/>
      <c r="U35" s="43"/>
      <c r="V35" s="43"/>
      <c r="W35" s="43"/>
      <c r="X35" s="43"/>
      <c r="Y35" s="43"/>
      <c r="Z35" s="43"/>
    </row>
    <row r="36">
      <c r="A36" s="45" t="s">
        <v>50</v>
      </c>
      <c r="B36" s="102" t="s">
        <v>137</v>
      </c>
      <c r="C36" s="98">
        <f t="shared" si="1"/>
        <v>156764</v>
      </c>
      <c r="D36" s="99">
        <v>149464.0</v>
      </c>
      <c r="E36" s="99">
        <v>4245.0</v>
      </c>
      <c r="F36" s="99">
        <v>3055.0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25027</v>
      </c>
      <c r="D37" s="99">
        <v>22815.0</v>
      </c>
      <c r="E37" s="99">
        <v>1286.0</v>
      </c>
      <c r="F37" s="99">
        <v>926.0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10754834</v>
      </c>
      <c r="D40" s="103">
        <f t="shared" si="2"/>
        <v>9715712</v>
      </c>
      <c r="E40" s="103">
        <f t="shared" si="2"/>
        <v>639562</v>
      </c>
      <c r="F40" s="103">
        <f t="shared" si="2"/>
        <v>399560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BOYER CHILDREN'S CLINIC</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3984463.0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6056.0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863055.0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93603.0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94439.0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3864852.0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3196831.0</v>
      </c>
      <c r="E12" s="108">
        <f>D11-D12</f>
        <v>668021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8007476.0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1316499.0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15033612</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472732.0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281524.0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1429764.0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2184020</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1.068594E7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2163652.0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12849592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15033612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BOYER CHILDREN'S CLINIC</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10754834</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152297</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10602537</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883544.75</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3990519</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4.516487705</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10685940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10754834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896236.1667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11.92312964</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8007476</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10754834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896236.1667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8.934560217</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13.45104792</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7668802</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10615717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0.7224007573</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7528285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1322778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8851063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10754834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0.8229846225</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670484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7528285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0.08906198424</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243</v>
      </c>
      <c r="D41" s="75">
        <f>'Expenses 2024'!D40</f>
        <v>9715712</v>
      </c>
      <c r="E41" s="164">
        <f t="shared" ref="E41:E44" si="1">D41/$D$44</f>
        <v>0.9033809355</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639562</v>
      </c>
      <c r="E42" s="164">
        <f t="shared" si="1"/>
        <v>0.05946739857</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399560</v>
      </c>
      <c r="E43" s="164">
        <f t="shared" si="1"/>
        <v>0.03715166594</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10754834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9360184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399560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23.42622885</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5041616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472732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10.66485027</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281524</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15033612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0.01872630476</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BOYER CHILDREN'S CLINIC</v>
      </c>
      <c r="B1" s="2" t="s">
        <v>244</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245</v>
      </c>
      <c r="E4" s="45" t="s">
        <v>246</v>
      </c>
      <c r="F4" s="45" t="s">
        <v>247</v>
      </c>
      <c r="G4" s="59" t="s">
        <v>248</v>
      </c>
      <c r="H4" s="59"/>
      <c r="I4" s="43"/>
      <c r="J4" s="43"/>
      <c r="K4" s="43"/>
      <c r="L4" s="43"/>
      <c r="M4" s="43"/>
      <c r="N4" s="43"/>
      <c r="O4" s="43"/>
      <c r="P4" s="43"/>
      <c r="Q4" s="43"/>
      <c r="R4" s="43"/>
      <c r="S4" s="43"/>
      <c r="T4" s="43"/>
      <c r="U4" s="43"/>
      <c r="V4" s="43"/>
      <c r="W4" s="43"/>
      <c r="X4" s="43"/>
      <c r="Y4" s="43"/>
    </row>
    <row r="5">
      <c r="A5" s="138"/>
      <c r="B5" s="49"/>
      <c r="C5" s="147" t="s">
        <v>183</v>
      </c>
      <c r="D5" s="176">
        <f>'Ratios 2022'!D8</f>
        <v>9.229042986</v>
      </c>
      <c r="E5" s="176">
        <f>'Ratios 2023'!D8</f>
        <v>5.8373886</v>
      </c>
      <c r="F5" s="176">
        <f>'Ratios 2024'!D8</f>
        <v>4.516487705</v>
      </c>
      <c r="G5" s="176">
        <f>average(D5:F5)</f>
        <v>6.527639764</v>
      </c>
      <c r="H5" s="149" t="s">
        <v>190</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191</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192</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245</v>
      </c>
      <c r="E9" s="45" t="s">
        <v>246</v>
      </c>
      <c r="F9" s="45" t="s">
        <v>247</v>
      </c>
      <c r="G9" s="59" t="s">
        <v>248</v>
      </c>
      <c r="H9" s="59"/>
      <c r="I9" s="43"/>
      <c r="J9" s="43"/>
      <c r="K9" s="43"/>
      <c r="L9" s="43"/>
      <c r="M9" s="43"/>
      <c r="N9" s="43"/>
      <c r="O9" s="43"/>
      <c r="P9" s="43"/>
      <c r="Q9" s="43"/>
      <c r="R9" s="43"/>
      <c r="S9" s="43"/>
      <c r="T9" s="43"/>
      <c r="U9" s="43"/>
      <c r="V9" s="43"/>
      <c r="W9" s="43"/>
      <c r="X9" s="43"/>
      <c r="Y9" s="43"/>
    </row>
    <row r="10">
      <c r="A10" s="138"/>
      <c r="B10" s="49"/>
      <c r="C10" s="147" t="s">
        <v>191</v>
      </c>
      <c r="D10" s="148">
        <f>'Ratios 2022'!D14</f>
        <v>15.19980568</v>
      </c>
      <c r="E10" s="148">
        <f>'Ratios 2023'!D14</f>
        <v>13.42412823</v>
      </c>
      <c r="F10" s="148">
        <f>'Ratios 2024'!D14</f>
        <v>11.92312964</v>
      </c>
      <c r="G10" s="176">
        <f>average(D10:F10)</f>
        <v>13.51568785</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245</v>
      </c>
      <c r="E14" s="45" t="s">
        <v>246</v>
      </c>
      <c r="F14" s="45" t="s">
        <v>247</v>
      </c>
      <c r="G14" s="59" t="s">
        <v>248</v>
      </c>
      <c r="H14" s="59"/>
      <c r="I14" s="43"/>
      <c r="J14" s="43"/>
      <c r="K14" s="43"/>
      <c r="L14" s="43"/>
      <c r="M14" s="43"/>
      <c r="N14" s="43"/>
      <c r="O14" s="43"/>
      <c r="P14" s="43"/>
      <c r="Q14" s="43"/>
      <c r="R14" s="43"/>
      <c r="S14" s="43"/>
      <c r="T14" s="43"/>
      <c r="U14" s="43"/>
      <c r="V14" s="43"/>
      <c r="W14" s="43"/>
      <c r="X14" s="43"/>
      <c r="Y14" s="43"/>
    </row>
    <row r="15">
      <c r="A15" s="138"/>
      <c r="B15" s="49"/>
      <c r="C15" s="147" t="s">
        <v>199</v>
      </c>
      <c r="D15" s="179">
        <f>'Ratios 2022'!D20</f>
        <v>8.206560015</v>
      </c>
      <c r="E15" s="179">
        <f>'Ratios 2023'!D20</f>
        <v>9.204018706</v>
      </c>
      <c r="F15" s="179">
        <f>'Ratios 2024'!D20</f>
        <v>8.934560217</v>
      </c>
      <c r="G15" s="176">
        <f>average(D15:F15)</f>
        <v>8.78171298</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245</v>
      </c>
      <c r="E19" s="45" t="s">
        <v>246</v>
      </c>
      <c r="F19" s="45" t="s">
        <v>247</v>
      </c>
      <c r="G19" s="59" t="s">
        <v>248</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0.7266153667</v>
      </c>
      <c r="E20" s="162">
        <f>'Ratios 2023'!D26</f>
        <v>0.7312593427</v>
      </c>
      <c r="F20" s="162">
        <f>'Ratios 2024'!D26</f>
        <v>0.7224007573</v>
      </c>
      <c r="G20" s="180">
        <f>average(D20:F20)</f>
        <v>0.7267584889</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245</v>
      </c>
      <c r="E24" s="45" t="s">
        <v>246</v>
      </c>
      <c r="F24" s="45" t="s">
        <v>247</v>
      </c>
      <c r="G24" s="59" t="s">
        <v>248</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0.8084220187</v>
      </c>
      <c r="E25" s="162">
        <f>'Ratios 2023'!D33</f>
        <v>0.8149145858</v>
      </c>
      <c r="F25" s="162">
        <f>'Ratios 2024'!D33</f>
        <v>0.8229846225</v>
      </c>
      <c r="G25" s="180">
        <f>average(D25:F25)</f>
        <v>0.815440409</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245</v>
      </c>
      <c r="E29" s="45" t="s">
        <v>246</v>
      </c>
      <c r="F29" s="45" t="s">
        <v>247</v>
      </c>
      <c r="G29" s="59" t="s">
        <v>248</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0.09434457037</v>
      </c>
      <c r="E30" s="162">
        <f>'Ratios 2023'!D38</f>
        <v>0.09376528826</v>
      </c>
      <c r="F30" s="162">
        <f>'Ratios 2024'!D38</f>
        <v>0.08906198424</v>
      </c>
      <c r="G30" s="180">
        <f>average(D30:F30)</f>
        <v>0.09239061429</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245</v>
      </c>
      <c r="E34" s="45" t="s">
        <v>246</v>
      </c>
      <c r="F34" s="45" t="s">
        <v>247</v>
      </c>
      <c r="G34" s="59" t="s">
        <v>248</v>
      </c>
      <c r="H34" s="59"/>
      <c r="I34" s="43"/>
      <c r="J34" s="43"/>
      <c r="K34" s="43"/>
      <c r="L34" s="43"/>
      <c r="M34" s="43"/>
      <c r="N34" s="43"/>
      <c r="O34" s="43"/>
      <c r="P34" s="43"/>
      <c r="Q34" s="43"/>
      <c r="R34" s="43"/>
      <c r="S34" s="43"/>
      <c r="T34" s="43"/>
      <c r="U34" s="43"/>
      <c r="V34" s="43"/>
      <c r="W34" s="43"/>
      <c r="X34" s="43"/>
      <c r="Y34" s="43"/>
    </row>
    <row r="35">
      <c r="A35" s="138"/>
      <c r="B35" s="49"/>
      <c r="C35" s="147" t="s">
        <v>249</v>
      </c>
      <c r="D35" s="162">
        <f>'Ratios 2022'!E41</f>
        <v>0.8633327511</v>
      </c>
      <c r="E35" s="162">
        <f>'Ratios 2023'!E41</f>
        <v>0.9068189965</v>
      </c>
      <c r="F35" s="162">
        <f>'Ratios 2024'!E41</f>
        <v>0.9033809355</v>
      </c>
      <c r="G35" s="180">
        <f t="shared" ref="G35:G37" si="1">average(D35:F35)</f>
        <v>0.891177561</v>
      </c>
      <c r="H35" s="180"/>
      <c r="I35" s="43"/>
      <c r="J35" s="43"/>
      <c r="K35" s="43"/>
      <c r="L35" s="43"/>
      <c r="M35" s="43"/>
      <c r="N35" s="43"/>
      <c r="O35" s="43"/>
      <c r="P35" s="43"/>
      <c r="Q35" s="43"/>
      <c r="R35" s="43"/>
      <c r="S35" s="43"/>
      <c r="T35" s="43"/>
      <c r="U35" s="43"/>
      <c r="V35" s="43"/>
      <c r="W35" s="43"/>
      <c r="X35" s="43"/>
      <c r="Y35" s="43"/>
    </row>
    <row r="36">
      <c r="A36" s="138"/>
      <c r="B36" s="52"/>
      <c r="C36" s="147" t="s">
        <v>220</v>
      </c>
      <c r="D36" s="162">
        <f>'Ratios 2022'!E42</f>
        <v>0.08463151378</v>
      </c>
      <c r="E36" s="162">
        <f>'Ratios 2023'!E42</f>
        <v>0.05299105775</v>
      </c>
      <c r="F36" s="162">
        <f>'Ratios 2024'!E42</f>
        <v>0.05946739857</v>
      </c>
      <c r="G36" s="180">
        <f t="shared" si="1"/>
        <v>0.0656966567</v>
      </c>
      <c r="H36" s="180"/>
      <c r="I36" s="43"/>
      <c r="J36" s="43"/>
      <c r="K36" s="43"/>
      <c r="L36" s="43"/>
      <c r="M36" s="43"/>
      <c r="N36" s="43"/>
      <c r="O36" s="43"/>
      <c r="P36" s="43"/>
      <c r="Q36" s="43"/>
      <c r="R36" s="43"/>
      <c r="S36" s="43"/>
      <c r="T36" s="43"/>
      <c r="U36" s="43"/>
      <c r="V36" s="43"/>
      <c r="W36" s="43"/>
      <c r="X36" s="43"/>
      <c r="Y36" s="43"/>
    </row>
    <row r="37">
      <c r="A37" s="138"/>
      <c r="B37" s="181"/>
      <c r="C37" s="147" t="s">
        <v>221</v>
      </c>
      <c r="D37" s="162">
        <f>'Ratios 2022'!E43</f>
        <v>0.05203573512</v>
      </c>
      <c r="E37" s="162">
        <f>'Ratios 2023'!E43</f>
        <v>0.04018994571</v>
      </c>
      <c r="F37" s="162">
        <f>'Ratios 2024'!E43</f>
        <v>0.03715166594</v>
      </c>
      <c r="G37" s="180">
        <f t="shared" si="1"/>
        <v>0.04312578225</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245</v>
      </c>
      <c r="E41" s="45" t="s">
        <v>246</v>
      </c>
      <c r="F41" s="45" t="s">
        <v>247</v>
      </c>
      <c r="G41" s="59" t="s">
        <v>248</v>
      </c>
      <c r="H41" s="59"/>
      <c r="I41" s="43"/>
      <c r="J41" s="43"/>
      <c r="K41" s="43"/>
      <c r="L41" s="43"/>
      <c r="M41" s="43"/>
      <c r="N41" s="43"/>
      <c r="O41" s="43"/>
      <c r="P41" s="43"/>
      <c r="Q41" s="43"/>
      <c r="R41" s="43"/>
      <c r="S41" s="43"/>
      <c r="T41" s="43"/>
      <c r="U41" s="43"/>
      <c r="V41" s="43"/>
      <c r="W41" s="43"/>
      <c r="X41" s="43"/>
      <c r="Y41" s="43"/>
    </row>
    <row r="42">
      <c r="A42" s="138"/>
      <c r="B42" s="49"/>
      <c r="C42" s="147" t="s">
        <v>226</v>
      </c>
      <c r="D42" s="165">
        <f>'Ratios 2022'!D49</f>
        <v>20.3406611</v>
      </c>
      <c r="E42" s="165">
        <f>'Ratios 2023'!D49</f>
        <v>23.03881821</v>
      </c>
      <c r="F42" s="165">
        <f>'Ratios 2024'!D49</f>
        <v>23.42622885</v>
      </c>
      <c r="G42" s="182">
        <f>average(D42:F42)</f>
        <v>22.26856939</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245</v>
      </c>
      <c r="E46" s="45" t="s">
        <v>246</v>
      </c>
      <c r="F46" s="45" t="s">
        <v>247</v>
      </c>
      <c r="G46" s="59" t="s">
        <v>248</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20.81423493</v>
      </c>
      <c r="E47" s="148">
        <f>'Ratios 2023'!D54</f>
        <v>17.32806654</v>
      </c>
      <c r="F47" s="148">
        <f>'Ratios 2024'!D54</f>
        <v>10.66485027</v>
      </c>
      <c r="G47" s="176">
        <f>average(D47:F47)</f>
        <v>16.26905058</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245</v>
      </c>
      <c r="E51" s="45" t="s">
        <v>246</v>
      </c>
      <c r="F51" s="45" t="s">
        <v>247</v>
      </c>
      <c r="G51" s="59" t="s">
        <v>248</v>
      </c>
      <c r="H51" s="59"/>
      <c r="I51" s="43"/>
      <c r="J51" s="43"/>
      <c r="K51" s="43"/>
      <c r="L51" s="43"/>
      <c r="M51" s="43"/>
      <c r="N51" s="43"/>
      <c r="O51" s="43"/>
      <c r="P51" s="43"/>
      <c r="Q51" s="43"/>
      <c r="R51" s="43"/>
      <c r="S51" s="43"/>
      <c r="T51" s="43"/>
      <c r="U51" s="43"/>
      <c r="V51" s="43"/>
      <c r="W51" s="43"/>
      <c r="X51" s="43"/>
      <c r="Y51" s="43"/>
    </row>
    <row r="52">
      <c r="A52" s="138"/>
      <c r="B52" s="49"/>
      <c r="C52" s="147" t="s">
        <v>238</v>
      </c>
      <c r="D52" s="183">
        <f>'Ratios 2022'!D59</f>
        <v>0.0265976758</v>
      </c>
      <c r="E52" s="183">
        <f>'Ratios 2023'!D59</f>
        <v>0.02295730445</v>
      </c>
      <c r="F52" s="183">
        <f>'Ratios 2024'!D59</f>
        <v>0.01872630476</v>
      </c>
      <c r="G52" s="184">
        <f>average(D52:F52)</f>
        <v>0.02276042834</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BOYER CHILDREN'S CLINIC</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BOYER CHILDREN'S CLINIC</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659837.0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6557958.0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926504.0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8144299</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811036.0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811036</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203953.0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233447.0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249274.0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-15827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-15827</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53000.0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190628.0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-137628</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97</v>
      </c>
      <c r="D39" s="74"/>
      <c r="E39" s="48">
        <v>617.0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98</v>
      </c>
      <c r="D40" s="74"/>
      <c r="E40" s="48">
        <v>18900.0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19517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9025350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BOYER CHILDREN'S CLINIC</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218635</v>
      </c>
      <c r="D7" s="99">
        <v>189015.0</v>
      </c>
      <c r="E7" s="99">
        <v>18352.0</v>
      </c>
      <c r="F7" s="99">
        <v>11268.0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5059178</v>
      </c>
      <c r="D9" s="99">
        <v>4373772.0</v>
      </c>
      <c r="E9" s="99">
        <v>424662.0</v>
      </c>
      <c r="F9" s="99">
        <v>260744.0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52930</v>
      </c>
      <c r="D10" s="99">
        <v>45759.0</v>
      </c>
      <c r="E10" s="99">
        <v>4443.0</v>
      </c>
      <c r="F10" s="99">
        <v>2728.0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445003</v>
      </c>
      <c r="D11" s="99">
        <v>384715.0</v>
      </c>
      <c r="E11" s="99">
        <v>37353.0</v>
      </c>
      <c r="F11" s="99">
        <v>22935.0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444751</v>
      </c>
      <c r="D12" s="99">
        <v>384497.0</v>
      </c>
      <c r="E12" s="99">
        <v>37332.0</v>
      </c>
      <c r="F12" s="99">
        <v>22922.0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5729</v>
      </c>
      <c r="D15" s="99">
        <v>4956.0</v>
      </c>
      <c r="E15" s="99">
        <v>481.0</v>
      </c>
      <c r="F15" s="99">
        <v>292.0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21725</v>
      </c>
      <c r="D16" s="99">
        <v>18792.0</v>
      </c>
      <c r="E16" s="99">
        <v>1825.0</v>
      </c>
      <c r="F16" s="99">
        <v>1108.0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18458</v>
      </c>
      <c r="D18" s="99">
        <v>0.0</v>
      </c>
      <c r="E18" s="99">
        <v>0.0</v>
      </c>
      <c r="F18" s="99">
        <v>18458.0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22003</v>
      </c>
      <c r="D19" s="99">
        <v>0.0</v>
      </c>
      <c r="E19" s="99">
        <v>22003.0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375444</v>
      </c>
      <c r="D20" s="99">
        <v>341428.0</v>
      </c>
      <c r="E20" s="99">
        <v>32502.0</v>
      </c>
      <c r="F20" s="99">
        <v>1514.0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74053</v>
      </c>
      <c r="D22" s="99">
        <v>65854.0</v>
      </c>
      <c r="E22" s="99">
        <v>5080.0</v>
      </c>
      <c r="F22" s="99">
        <v>3119.0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284955</v>
      </c>
      <c r="D25" s="99">
        <v>246350.0</v>
      </c>
      <c r="E25" s="99">
        <v>23919.0</v>
      </c>
      <c r="F25" s="99">
        <v>14686.0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88150</v>
      </c>
      <c r="D26" s="99">
        <v>85345.0</v>
      </c>
      <c r="E26" s="99">
        <v>1738.0</v>
      </c>
      <c r="F26" s="99">
        <v>1067.0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14225</v>
      </c>
      <c r="D29" s="99">
        <v>12298.0</v>
      </c>
      <c r="E29" s="99">
        <v>1194.0</v>
      </c>
      <c r="F29" s="99">
        <v>733.0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148491</v>
      </c>
      <c r="D31" s="99">
        <v>128374.0</v>
      </c>
      <c r="E31" s="99">
        <v>12464.0</v>
      </c>
      <c r="F31" s="99">
        <v>7653.0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32625</v>
      </c>
      <c r="D32" s="99">
        <v>28205.0</v>
      </c>
      <c r="E32" s="99">
        <v>2739.0</v>
      </c>
      <c r="F32" s="99">
        <v>1681.0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185257</v>
      </c>
      <c r="D34" s="99">
        <v>161819.0</v>
      </c>
      <c r="E34" s="99">
        <v>14522.0</v>
      </c>
      <c r="F34" s="99">
        <v>8916.0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99829</v>
      </c>
      <c r="D35" s="99">
        <v>91878.0</v>
      </c>
      <c r="E35" s="99">
        <v>4926.0</v>
      </c>
      <c r="F35" s="99">
        <v>3025.0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24254</v>
      </c>
      <c r="D36" s="99">
        <v>20968.0</v>
      </c>
      <c r="E36" s="99">
        <v>2036.0</v>
      </c>
      <c r="F36" s="99">
        <v>1250.0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78921</v>
      </c>
      <c r="D37" s="99">
        <v>58989.0</v>
      </c>
      <c r="E37" s="99">
        <v>3636.0</v>
      </c>
      <c r="F37" s="99">
        <v>16296.0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7694616</v>
      </c>
      <c r="D40" s="103">
        <f t="shared" si="2"/>
        <v>6643014</v>
      </c>
      <c r="E40" s="103">
        <f t="shared" si="2"/>
        <v>651207</v>
      </c>
      <c r="F40" s="103">
        <f t="shared" si="2"/>
        <v>400395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BOYER CHILDREN'S CLINIC</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4648634.0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1154992.0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583632.0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106206.0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93721.0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3373945.0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2924054.0</v>
      </c>
      <c r="E12" s="108">
        <f>D11-D12</f>
        <v>449891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5262194.0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624566.0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12923836</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316475.0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343744.0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694532.0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1354751</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9746389.0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1822696.0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11569085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12923836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BOYER CHILDREN'S CLINIC</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7694616</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148491</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7546125</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628843.75</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5803626</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9.229042986</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9746389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7694616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641218</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15.19980568</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5262194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7694616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641218</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8.206560015</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17.435603</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6557958</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9025350</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0.7266153667</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5277813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942684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6220497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7694616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0.8084220187</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497933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5277813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0.09434457037</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6643014</v>
      </c>
      <c r="E41" s="164">
        <f t="shared" ref="E41:E44" si="1">D41/$D$44</f>
        <v>0.8633327511</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651207</v>
      </c>
      <c r="E42" s="164">
        <f t="shared" si="1"/>
        <v>0.08463151378</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400395</v>
      </c>
      <c r="E43" s="164">
        <f t="shared" si="1"/>
        <v>0.05203573512</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7694616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8144299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400395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20.3406611</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6587185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316475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20.81423493</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343744</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12923836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0.0265976758</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BOYER CHILDREN'S CLINIC</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795785.0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7072257.0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790015.0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160370.0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8658057</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1010728.0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1010728</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193948.0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1403.0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-1403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-1403</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209433.0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-209433</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98</v>
      </c>
      <c r="D39" s="74"/>
      <c r="E39" s="48">
        <v>18900.0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97</v>
      </c>
      <c r="D40" s="74"/>
      <c r="E40" s="48">
        <v>542.0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19442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9671339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BOYER CHILDREN'S CLINIC</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243917</v>
      </c>
      <c r="D7" s="99">
        <v>221630.0</v>
      </c>
      <c r="E7" s="99">
        <v>12638.0</v>
      </c>
      <c r="F7" s="99">
        <v>9649.0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6221418</v>
      </c>
      <c r="D9" s="99">
        <v>5652957.0</v>
      </c>
      <c r="E9" s="99">
        <v>322338.0</v>
      </c>
      <c r="F9" s="99">
        <v>246123.0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52782</v>
      </c>
      <c r="D10" s="99">
        <v>47959.0</v>
      </c>
      <c r="E10" s="99">
        <v>2735.0</v>
      </c>
      <c r="F10" s="99">
        <v>2088.0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553442</v>
      </c>
      <c r="D11" s="99">
        <v>502872.0</v>
      </c>
      <c r="E11" s="99">
        <v>28675.0</v>
      </c>
      <c r="F11" s="99">
        <v>21895.0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548440</v>
      </c>
      <c r="D12" s="99">
        <v>498328.0</v>
      </c>
      <c r="E12" s="99">
        <v>28415.0</v>
      </c>
      <c r="F12" s="99">
        <v>21697.0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6862</v>
      </c>
      <c r="D15" s="99">
        <v>6231.0</v>
      </c>
      <c r="E15" s="99">
        <v>357.0</v>
      </c>
      <c r="F15" s="99">
        <v>274.0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49508</v>
      </c>
      <c r="D16" s="99">
        <v>44953.0</v>
      </c>
      <c r="E16" s="99">
        <v>2575.0</v>
      </c>
      <c r="F16" s="99">
        <v>1980.0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3656</v>
      </c>
      <c r="D17" s="99">
        <v>3327.0</v>
      </c>
      <c r="E17" s="99">
        <v>183.0</v>
      </c>
      <c r="F17" s="99">
        <v>146.0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17231</v>
      </c>
      <c r="D18" s="99">
        <v>0.0</v>
      </c>
      <c r="E18" s="99">
        <v>0.0</v>
      </c>
      <c r="F18" s="99">
        <v>17231.0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23607</v>
      </c>
      <c r="D19" s="99">
        <v>0.0</v>
      </c>
      <c r="E19" s="99">
        <v>23607.0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470931</v>
      </c>
      <c r="D20" s="99">
        <v>445817.0</v>
      </c>
      <c r="E20" s="99">
        <v>24024.0</v>
      </c>
      <c r="F20" s="99">
        <v>1090.0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76437</v>
      </c>
      <c r="D22" s="99">
        <v>70689.0</v>
      </c>
      <c r="E22" s="99">
        <v>3259.0</v>
      </c>
      <c r="F22" s="99">
        <v>2489.0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325518</v>
      </c>
      <c r="D25" s="99">
        <v>295775.0</v>
      </c>
      <c r="E25" s="99">
        <v>16865.0</v>
      </c>
      <c r="F25" s="99">
        <v>12878.0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85479</v>
      </c>
      <c r="D26" s="99">
        <v>84267.0</v>
      </c>
      <c r="E26" s="99">
        <v>687.0</v>
      </c>
      <c r="F26" s="99">
        <v>525.0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13045</v>
      </c>
      <c r="D29" s="99">
        <v>11853.0</v>
      </c>
      <c r="E29" s="99">
        <v>676.0</v>
      </c>
      <c r="F29" s="99">
        <v>516.0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137222</v>
      </c>
      <c r="D31" s="99">
        <v>124683.0</v>
      </c>
      <c r="E31" s="99">
        <v>7110.0</v>
      </c>
      <c r="F31" s="99">
        <v>5429.0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33702</v>
      </c>
      <c r="D32" s="99">
        <v>30618.0</v>
      </c>
      <c r="E32" s="99">
        <v>1751.0</v>
      </c>
      <c r="F32" s="99">
        <v>1333.0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265234</v>
      </c>
      <c r="D34" s="99">
        <v>243220.0</v>
      </c>
      <c r="E34" s="99">
        <v>12483.0</v>
      </c>
      <c r="F34" s="99">
        <v>9531.0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125936</v>
      </c>
      <c r="D35" s="99">
        <v>120038.0</v>
      </c>
      <c r="E35" s="99">
        <v>3344.0</v>
      </c>
      <c r="F35" s="99">
        <v>2554.0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44568</v>
      </c>
      <c r="D36" s="99">
        <v>40496.0</v>
      </c>
      <c r="E36" s="99">
        <v>2309.0</v>
      </c>
      <c r="F36" s="99">
        <v>1763.0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51737</v>
      </c>
      <c r="D37" s="99">
        <v>33654.0</v>
      </c>
      <c r="E37" s="99">
        <v>1471.0</v>
      </c>
      <c r="F37" s="99">
        <v>16612.0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9350672</v>
      </c>
      <c r="D40" s="103">
        <f t="shared" si="2"/>
        <v>8479367</v>
      </c>
      <c r="E40" s="103">
        <f t="shared" si="2"/>
        <v>495502</v>
      </c>
      <c r="F40" s="103">
        <f t="shared" si="2"/>
        <v>375803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BOYER CHILDREN'S CLINIC</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4325981.0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155893.0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707597.0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140989.0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92653.0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3653009.0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3044534.0</v>
      </c>
      <c r="E12" s="108">
        <f>D11-D12</f>
        <v>608475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7171980.0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440499.0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13644067</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312967.0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313231.0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496518.0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1122716</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1.0460385E7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2060966.0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12521351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13644067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