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<sst xmlns="http://schemas.openxmlformats.org/spreadsheetml/2006/main" count="863" uniqueCount="249">
  <si>
    <t>JOBS WITH JUSTICE SAN FRANCISCO</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</si>
  <si>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</si>
  <si>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</si>
  <si>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</si>
  <si>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</si>
  <si>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</si>
  <si>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</si>
  <si>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</si>
  <si>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</si>
  <si>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</si>
  <si>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</si>
  <si>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</si>
  <si>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</si>
  <si>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</si>
  <si>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</si>
  <si>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</si>
  <si>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</si>
  <si>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</si>
  <si>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</si>
  <si>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</si>
  <si>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</si>
  <si>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</si>
  <si>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</si>
  <si>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</si>
  <si>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</si>
  <si>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</si>
  <si>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</si>
  <si>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</si>
  <si>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</si>
  <si>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</si>
  <si>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</si>
  <si>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</si>
  <si>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</si>
  <si>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</si>
  <si>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</si>
  <si>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</si>
  <si>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</si>
  <si>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</si>
  <si>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</si>
  <si>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</si>
  <si>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</si>
  <si>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</si>
  <si>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</si>
  <si>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</si>
  <si>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</si>
  <si>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</si>
  <si>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</si>
  <si>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</si>
  <si>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</si>
  <si>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</si>
  <si>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</si>
  <si>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</si>
  <si>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</si>
  <si>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</si>
  <si>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</si>
  <si>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</si>
  <si>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</si>
  <si>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</si>
  <si>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</si>
  <si>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</si>
  <si>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</si>
  <si>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</si>
  <si>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</si>
  <si>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</si>
  <si>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</si>
  <si>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</si>
  <si>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</si>
  <si>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</si>
  <si>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</si>
  <si>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</si>
  <si>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</si>
  <si>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</si>
  <si>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</si>
  <si>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</si>
  <si>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</si>
  <si>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</si>
  <si>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</si>
  <si>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</si>
  <si>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</si>
  <si>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</si>
  <si>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</si>
  <si>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</si>
  <si>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</si>
  <si>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</si>
  <si>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</si>
  <si>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</si>
  <si>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</si>
  <si>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</si>
  <si>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</si>
  <si>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</si>
  <si>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</si>
  <si>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</si>
  <si>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</si>
  <si>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</si>
  <si>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</si>
  <si>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</si>
  <si>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</si>
  <si>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</si>
  <si>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</si>
  <si>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</si>
  <si>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</si>
  <si>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</si>
  <si>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</si>
  <si>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</si>
  <si>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</si>
  <si>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</si>
  <si>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</si>
  <si>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</si>
  <si>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</si>
  <si>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</si>
  <si>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</si>
  <si>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</si>
  <si>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</si>
  <si>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</si>
  <si>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</si>
  <si>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</si>
  <si>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</si>
  <si>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</si>
  <si>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</si>
  <si>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</si>
  <si>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</si>
  <si>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</si>
  <si>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</si>
  <si>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</si>
  <si>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</si>
  <si>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</si>
  <si>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</si>
  <si>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</si>
  <si>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</si>
  <si>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</si>
  <si>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</si>
  <si>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</si>
  <si>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</si>
  <si>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Meetings and other expenses</t>
  </si>
  <si>
    <t>Taxes &amp; 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</si>
  <si>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</si>
  <si>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</si>
  <si>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</si>
  <si>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</si>
  <si>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</si>
  <si>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</si>
  <si>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</si>
  <si>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</si>
  <si>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</si>
  <si>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</si>
  <si>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</si>
  <si>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</si>
  <si>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</si>
  <si>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</si>
  <si>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</si>
  <si>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</si>
  <si>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</si>
  <si>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</si>
  <si>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</si>
  <si>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</si>
  <si>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</si>
  <si>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</si>
  <si>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</si>
  <si>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</si>
  <si>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</si>
  <si>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</si>
  <si>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</si>
  <si>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</si>
  <si>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</si>
  <si>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</si>
  <si>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</si>
  <si>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</si>
  <si>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</si>
  <si>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</si>
  <si>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</si>
  <si>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</si>
  <si>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</si>
  <si>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</si>
  <si>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</si>
  <si>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</si>
  <si>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</si>
  <si>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</si>
  <si>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</si>
  <si>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</si>
  <si>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</si>
  <si>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</si>
  <si>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</si>
  <si>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</si>
  <si>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</si>
  <si>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</si>
  <si>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</si>
  <si>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</si>
  <si>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</si>
  <si>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</si>
  <si>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</si>
  <si>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</si>
  <si>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</si>
  <si>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</si>
  <si>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</si>
  <si>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</si>
  <si>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</si>
  <si>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</si>
  <si>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</si>
  <si>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</si>
  <si>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</si>
  <si>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</si>
  <si>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</si>
  <si>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</si>
  <si>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</si>
  <si>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</si>
  <si>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</si>
  <si>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</si>
  <si>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</si>
  <si>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</si>
  <si>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</si>
  <si>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</si>
  <si>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</si>
  <si>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</si>
  <si>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</si>
  <si>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</si>
  <si>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</si>
  <si>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</si>
  <si>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</si>
  <si>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</si>
  <si>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</si>
  <si>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</si>
  <si>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</si>
  <si>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</si>
  <si>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</si>
  <si>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</si>
  <si>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</si>
  <si>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</si>
  <si>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</si>
  <si>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</si>
  <si>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</si>
  <si>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</si>
  <si>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</si>
  <si>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</si>
  <si>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</si>
  <si>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</si>
  <si>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</si>
  <si>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Event expenses</t>
  </si>
  <si>
    <r>
      <rPr>
        <rFont val="Roboto"/>
        <b/>
        <color rgb="FF000000"/>
        <sz val="10.0"/>
      </rPr>
      <t xml:space="preserve">Program Expenses </t>
    </r>
    <r>
      <rPr>
        <rFont val="Roboto"/>
        <b/>
        <i/>
        <color rgb="FF000000"/>
        <sz val="10.0"/>
      </rPr>
      <t xml:space="preserve">(Program Efficiency Ratio) </t>
    </r>
  </si>
  <si>
    <t>Fee for service</t>
  </si>
  <si>
    <r>
      <rPr>
        <rFont val="Roboto"/>
        <color rgb="FF000000"/>
        <sz val="10.0"/>
      </rPr>
      <t xml:space="preserve">Gross amount from sales of </t>
    </r>
    <r>
      <rPr>
        <rFont val="Roboto"/>
        <color rgb="FF000000"/>
        <sz val="10.0"/>
      </rPr>
      <t>assets other than inventory</t>
    </r>
  </si>
  <si>
    <t>Program expenses &amp; other</t>
  </si>
  <si>
    <t>Bad debt</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</si>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</sst>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JOBS WITH JUSTICE SAN FRANCISCO</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1071652</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1071652</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89304.33333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1050036</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11.75795128</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533563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1071652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89304.33333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5.974659684</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1071652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89304.33333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11.75795128</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1068067</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1164083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0.9175179089</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767037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183305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950342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1071652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0.8868009391</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124842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767037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0.1627587717</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237</v>
      </c>
      <c r="D41" s="75">
        <f>'Expenses 2023'!D40</f>
        <v>770533</v>
      </c>
      <c r="E41" s="164">
        <f t="shared" ref="E41:E44" si="1">D41/$D$44</f>
        <v>0.7190141949</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265751</v>
      </c>
      <c r="E42" s="164">
        <f t="shared" si="1"/>
        <v>0.247982554</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35368</v>
      </c>
      <c r="E43" s="164">
        <f t="shared" si="1"/>
        <v>0.03300325106</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1071652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1167517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35368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33.01054626</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1539911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33729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45.6554004</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1539911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JOBS WITH JUSTICE SAN FRANCISCO</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70000.0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45500.0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1011047.0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1126547</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2998.0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2998</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5164.0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7503.0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-2339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1127270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JOBS WITH JUSTICE SAN FRANCISCO</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91884</v>
      </c>
      <c r="D7" s="99">
        <v>45672.0</v>
      </c>
      <c r="E7" s="99">
        <v>24418.0</v>
      </c>
      <c r="F7" s="99">
        <v>21794.0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634040</v>
      </c>
      <c r="D9" s="99">
        <v>496032.0</v>
      </c>
      <c r="E9" s="99">
        <v>112436.0</v>
      </c>
      <c r="F9" s="99">
        <v>25572.0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36694</v>
      </c>
      <c r="D10" s="99">
        <v>27622.0</v>
      </c>
      <c r="E10" s="99">
        <v>6799.0</v>
      </c>
      <c r="F10" s="99">
        <v>2273.0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118489</v>
      </c>
      <c r="D11" s="99">
        <v>93470.0</v>
      </c>
      <c r="E11" s="99">
        <v>20686.0</v>
      </c>
      <c r="F11" s="99">
        <v>4333.0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55741</v>
      </c>
      <c r="D12" s="99">
        <v>41655.0</v>
      </c>
      <c r="E12" s="99">
        <v>10587.0</v>
      </c>
      <c r="F12" s="99">
        <v>3499.0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2300</v>
      </c>
      <c r="D16" s="99">
        <v>0.0</v>
      </c>
      <c r="E16" s="99">
        <v>2300.0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96</v>
      </c>
      <c r="C20" s="98">
        <f t="shared" si="1"/>
        <v>72382</v>
      </c>
      <c r="D20" s="99">
        <v>49792.0</v>
      </c>
      <c r="E20" s="99">
        <v>22590.0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12399</v>
      </c>
      <c r="D22" s="99">
        <v>9400.0</v>
      </c>
      <c r="E22" s="99">
        <v>2309.0</v>
      </c>
      <c r="F22" s="99">
        <v>690.0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6789</v>
      </c>
      <c r="D23" s="99">
        <v>5332.0</v>
      </c>
      <c r="E23" s="99">
        <v>1135.0</v>
      </c>
      <c r="F23" s="99">
        <v>322.0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4453</v>
      </c>
      <c r="D25" s="99">
        <v>3416.0</v>
      </c>
      <c r="E25" s="99">
        <v>818.0</v>
      </c>
      <c r="F25" s="99">
        <v>219.0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6923</v>
      </c>
      <c r="D26" s="99">
        <v>6488.0</v>
      </c>
      <c r="E26" s="99">
        <v>346.0</v>
      </c>
      <c r="F26" s="99">
        <v>89.0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3223</v>
      </c>
      <c r="D28" s="99">
        <v>3210.0</v>
      </c>
      <c r="E28" s="99">
        <v>0.0</v>
      </c>
      <c r="F28" s="99">
        <v>13.0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464</v>
      </c>
      <c r="D29" s="99">
        <v>0.0</v>
      </c>
      <c r="E29" s="99">
        <v>464.0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8079</v>
      </c>
      <c r="D32" s="99">
        <v>6069.0</v>
      </c>
      <c r="E32" s="99">
        <v>1506.0</v>
      </c>
      <c r="F32" s="99">
        <v>504.0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240</v>
      </c>
      <c r="C34" s="98">
        <f t="shared" si="1"/>
        <v>11018</v>
      </c>
      <c r="D34" s="99">
        <v>9484.0</v>
      </c>
      <c r="E34" s="99">
        <v>1390.0</v>
      </c>
      <c r="F34" s="99">
        <v>144.0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1858</v>
      </c>
      <c r="D35" s="99">
        <v>1800.0</v>
      </c>
      <c r="E35" s="99">
        <v>58.0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236</v>
      </c>
      <c r="C36" s="98">
        <f t="shared" si="1"/>
        <v>1751</v>
      </c>
      <c r="D36" s="99">
        <v>0.0</v>
      </c>
      <c r="E36" s="99">
        <v>0.0</v>
      </c>
      <c r="F36" s="99">
        <v>1751.0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1068487</v>
      </c>
      <c r="D40" s="103">
        <f t="shared" si="2"/>
        <v>799442</v>
      </c>
      <c r="E40" s="103">
        <f t="shared" si="2"/>
        <v>207842</v>
      </c>
      <c r="F40" s="103">
        <f t="shared" si="2"/>
        <v>61203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WITH JUSTICE SAN FRANCISCO</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1472319.0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120919.0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3749.0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1596987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32022.0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32022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473958.0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1091007.0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1564965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1596987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JOBS WITH JUSTICE SAN FRANCISCO</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1068487</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1068487</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89040.58333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1472319</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16.53537011</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473958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1068487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89040.58333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5.322943564</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1068487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89040.58333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16.53537011</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1011047</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1127270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0.8968987022</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725924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210924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936848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1068487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0.8767986882</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155183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725924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0.2137730672</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242</v>
      </c>
      <c r="D41" s="75">
        <f>'Expenses 2024'!D40</f>
        <v>799442</v>
      </c>
      <c r="E41" s="164">
        <f t="shared" ref="E41:E44" si="1">D41/$D$44</f>
        <v>0.7482000249</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207842</v>
      </c>
      <c r="E42" s="164">
        <f t="shared" si="1"/>
        <v>0.1945199146</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61203</v>
      </c>
      <c r="E43" s="164">
        <f t="shared" si="1"/>
        <v>0.0572800605</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1068487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1126547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61203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18.40672843</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1596987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32022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49.87155705</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1596987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JOBS WITH JUSTICE SAN FRANCISCO</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178</v>
      </c>
      <c r="D5" s="176">
        <f>'Ratios 2022'!D8</f>
        <v>19.85382455</v>
      </c>
      <c r="E5" s="176">
        <f>'Ratios 2023'!D8</f>
        <v>11.75795128</v>
      </c>
      <c r="F5" s="176">
        <f>'Ratios 2024'!D8</f>
        <v>16.53537011</v>
      </c>
      <c r="G5" s="176">
        <f>average(D5:F5)</f>
        <v>16.04904864</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186</v>
      </c>
      <c r="D10" s="148">
        <f>'Ratios 2022'!D14</f>
        <v>21.83674646</v>
      </c>
      <c r="E10" s="148">
        <f>'Ratios 2023'!D14</f>
        <v>5.974659684</v>
      </c>
      <c r="F10" s="148">
        <f>'Ratios 2024'!D14</f>
        <v>5.322943564</v>
      </c>
      <c r="G10" s="176">
        <f>average(D10:F10)</f>
        <v>11.04478324</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0</v>
      </c>
      <c r="E15" s="179">
        <f>'Ratios 2023'!D20</f>
        <v>0</v>
      </c>
      <c r="F15" s="179">
        <f>'Ratios 2024'!D20</f>
        <v>0</v>
      </c>
      <c r="G15" s="176">
        <f>average(D15:F15)</f>
        <v>0</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0.9122435356</v>
      </c>
      <c r="E20" s="162">
        <f>'Ratios 2023'!D26</f>
        <v>0.9175179089</v>
      </c>
      <c r="F20" s="162">
        <f>'Ratios 2024'!D26</f>
        <v>0.8968987022</v>
      </c>
      <c r="G20" s="180">
        <f>average(D20:F20)</f>
        <v>0.9088867156</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0.8368841887</v>
      </c>
      <c r="E25" s="162">
        <f>'Ratios 2023'!D33</f>
        <v>0.8868009391</v>
      </c>
      <c r="F25" s="162">
        <f>'Ratios 2024'!D33</f>
        <v>0.8767986882</v>
      </c>
      <c r="G25" s="180">
        <f>average(D25:F25)</f>
        <v>0.8668279387</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0.1666115342</v>
      </c>
      <c r="E30" s="162">
        <f>'Ratios 2023'!D38</f>
        <v>0.1627587717</v>
      </c>
      <c r="F30" s="162">
        <f>'Ratios 2024'!D38</f>
        <v>0.2137730672</v>
      </c>
      <c r="G30" s="180">
        <f>average(D30:F30)</f>
        <v>0.181047791</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0.7717073711</v>
      </c>
      <c r="E35" s="162">
        <f>'Ratios 2023'!E41</f>
        <v>0.7190141949</v>
      </c>
      <c r="F35" s="162">
        <f>'Ratios 2024'!E41</f>
        <v>0.7482000249</v>
      </c>
      <c r="G35" s="180">
        <f t="shared" ref="G35:G37" si="1">average(D35:F35)</f>
        <v>0.746307197</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0.1911206304</v>
      </c>
      <c r="E36" s="162">
        <f>'Ratios 2023'!E42</f>
        <v>0.247982554</v>
      </c>
      <c r="F36" s="162">
        <f>'Ratios 2024'!E42</f>
        <v>0.1945199146</v>
      </c>
      <c r="G36" s="180">
        <f t="shared" si="1"/>
        <v>0.2112076997</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0.03717199853</v>
      </c>
      <c r="E37" s="162">
        <f>'Ratios 2023'!E43</f>
        <v>0.03300325106</v>
      </c>
      <c r="F37" s="162">
        <f>'Ratios 2024'!E43</f>
        <v>0.0572800605</v>
      </c>
      <c r="G37" s="180">
        <f t="shared" si="1"/>
        <v>0.04248510336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28.98507566</v>
      </c>
      <c r="E42" s="165">
        <f>'Ratios 2023'!D49</f>
        <v>33.01054626</v>
      </c>
      <c r="F42" s="165">
        <f>'Ratios 2024'!D49</f>
        <v>18.40672843</v>
      </c>
      <c r="G42" s="182">
        <f>average(D42:F42)</f>
        <v>26.80078345</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39.84998626</v>
      </c>
      <c r="E47" s="148">
        <f>'Ratios 2023'!D54</f>
        <v>45.6554004</v>
      </c>
      <c r="F47" s="148">
        <f>'Ratios 2024'!D54</f>
        <v>49.87155705</v>
      </c>
      <c r="G47" s="176">
        <f>average(D47:F47)</f>
        <v>45.1256479</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JOBS WITH JUSTICE SAN FRANCISCO</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JOBS WITH JUSTICE SAN FRANCISCO</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35700.0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37450.0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763910.0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837060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5700.0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5700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1731.0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7756.0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-6025</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662.0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837397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JOBS WITH JUSTICE SAN FRANCISCO</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102762</v>
      </c>
      <c r="D7" s="99">
        <v>80766.0</v>
      </c>
      <c r="E7" s="99">
        <v>17661.0</v>
      </c>
      <c r="F7" s="99">
        <v>4335.0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420221</v>
      </c>
      <c r="D9" s="99">
        <v>330272.0</v>
      </c>
      <c r="E9" s="99">
        <v>72221.0</v>
      </c>
      <c r="F9" s="99">
        <v>17728.0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12512</v>
      </c>
      <c r="D10" s="99">
        <v>9834.0</v>
      </c>
      <c r="E10" s="99">
        <v>2150.0</v>
      </c>
      <c r="F10" s="99">
        <v>528.0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74623</v>
      </c>
      <c r="D11" s="99">
        <v>58650.0</v>
      </c>
      <c r="E11" s="99">
        <v>12825.0</v>
      </c>
      <c r="F11" s="99">
        <v>3148.0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40059</v>
      </c>
      <c r="D12" s="99">
        <v>31484.0</v>
      </c>
      <c r="E12" s="99">
        <v>6885.0</v>
      </c>
      <c r="F12" s="99">
        <v>1690.0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1800</v>
      </c>
      <c r="D16" s="99">
        <v>0.0</v>
      </c>
      <c r="E16" s="99">
        <v>1800.0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96</v>
      </c>
      <c r="C20" s="98">
        <f t="shared" si="1"/>
        <v>78276</v>
      </c>
      <c r="D20" s="99">
        <v>46220.0</v>
      </c>
      <c r="E20" s="99">
        <v>32056.0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10878</v>
      </c>
      <c r="D22" s="99">
        <v>7582.0</v>
      </c>
      <c r="E22" s="99">
        <v>2018.0</v>
      </c>
      <c r="F22" s="99">
        <v>1278.0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8466</v>
      </c>
      <c r="D23" s="99">
        <v>7725.0</v>
      </c>
      <c r="E23" s="99">
        <v>589.0</v>
      </c>
      <c r="F23" s="99">
        <v>152.0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2583</v>
      </c>
      <c r="D26" s="99">
        <v>2583.0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8611</v>
      </c>
      <c r="D30" s="99">
        <v>8611.0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305</v>
      </c>
      <c r="D32" s="99">
        <v>240.0</v>
      </c>
      <c r="E32" s="99">
        <v>45.0</v>
      </c>
      <c r="F32" s="99">
        <v>20.0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133</v>
      </c>
      <c r="C34" s="98">
        <f t="shared" si="1"/>
        <v>15706</v>
      </c>
      <c r="D34" s="99">
        <v>15574.0</v>
      </c>
      <c r="E34" s="99">
        <v>132.0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100</v>
      </c>
      <c r="D35" s="99">
        <v>0.0</v>
      </c>
      <c r="E35" s="99">
        <v>100.0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776902</v>
      </c>
      <c r="D40" s="103">
        <f t="shared" si="2"/>
        <v>599541</v>
      </c>
      <c r="E40" s="103">
        <f t="shared" si="2"/>
        <v>148482</v>
      </c>
      <c r="F40" s="103">
        <f t="shared" si="2"/>
        <v>28879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WITH JUSTICE SAN FRANCISCO</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1285373.0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154147.0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8500.0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2121.0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1450141</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36390.0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36390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1413751.0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1413751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1450141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JOBS WITH JUSTICE SAN FRANCISCO</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776902</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776902</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64741.83333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1285373</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19.85382455</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1413751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776902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64741.83333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21.83674646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776902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64741.83333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19.85382455</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763910</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837397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0.9122435356</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522983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127194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650177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776902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0.8368841887</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87135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522983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0.1666115342</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599541</v>
      </c>
      <c r="E41" s="164">
        <f t="shared" ref="E41:E44" si="1">D41/$D$44</f>
        <v>0.7717073711</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148482</v>
      </c>
      <c r="E42" s="164">
        <f t="shared" si="1"/>
        <v>0.1911206304</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28879</v>
      </c>
      <c r="E43" s="164">
        <f t="shared" si="1"/>
        <v>0.03717199853</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776902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837060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28879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28.98507566</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1450141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36390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39.84998626</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1450141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JOBS WITH JUSTICE SAN FRANCISCO</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62750.0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36700.0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1068067.0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1167517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3720.0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7154.0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-3434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1164083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JOBS WITH JUSTICE SAN FRANCISCO</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127359</v>
      </c>
      <c r="D7" s="99">
        <v>48797.0</v>
      </c>
      <c r="E7" s="99">
        <v>64315.0</v>
      </c>
      <c r="F7" s="99">
        <v>14247.0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639678</v>
      </c>
      <c r="D9" s="99">
        <v>511199.0</v>
      </c>
      <c r="E9" s="99">
        <v>114893.0</v>
      </c>
      <c r="F9" s="99">
        <v>13586.0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22085</v>
      </c>
      <c r="D10" s="99">
        <v>17614.0</v>
      </c>
      <c r="E10" s="99">
        <v>3975.0</v>
      </c>
      <c r="F10" s="99">
        <v>496.0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102757</v>
      </c>
      <c r="D11" s="99">
        <v>81730.0</v>
      </c>
      <c r="E11" s="99">
        <v>18779.0</v>
      </c>
      <c r="F11" s="99">
        <v>2248.0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58463</v>
      </c>
      <c r="D12" s="99">
        <v>43267.0</v>
      </c>
      <c r="E12" s="99">
        <v>13212.0</v>
      </c>
      <c r="F12" s="99">
        <v>1984.0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980</v>
      </c>
      <c r="D15" s="99">
        <v>0.0</v>
      </c>
      <c r="E15" s="99">
        <v>980.0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1800</v>
      </c>
      <c r="D16" s="99">
        <v>0.0</v>
      </c>
      <c r="E16" s="99">
        <v>1800.0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96</v>
      </c>
      <c r="C20" s="98">
        <f t="shared" si="1"/>
        <v>61088</v>
      </c>
      <c r="D20" s="99">
        <v>28826.0</v>
      </c>
      <c r="E20" s="99">
        <v>32262.0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10775</v>
      </c>
      <c r="D22" s="99">
        <v>6694.0</v>
      </c>
      <c r="E22" s="99">
        <v>3756.0</v>
      </c>
      <c r="F22" s="99">
        <v>325.0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10425</v>
      </c>
      <c r="D23" s="99">
        <v>8009.0</v>
      </c>
      <c r="E23" s="99">
        <v>2255.0</v>
      </c>
      <c r="F23" s="99">
        <v>161.0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3241</v>
      </c>
      <c r="D25" s="99">
        <v>2360.0</v>
      </c>
      <c r="E25" s="99">
        <v>719.0</v>
      </c>
      <c r="F25" s="99">
        <v>162.0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5041</v>
      </c>
      <c r="D26" s="99">
        <v>5041.0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10549</v>
      </c>
      <c r="D28" s="99">
        <v>9907.0</v>
      </c>
      <c r="E28" s="99">
        <v>642.0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4552</v>
      </c>
      <c r="D32" s="99">
        <v>3347.0</v>
      </c>
      <c r="E32" s="99">
        <v>1022.0</v>
      </c>
      <c r="F32" s="99">
        <v>183.0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132</v>
      </c>
      <c r="C34" s="98">
        <f t="shared" si="1"/>
        <v>10915</v>
      </c>
      <c r="D34" s="99">
        <v>3742.0</v>
      </c>
      <c r="E34" s="99">
        <v>7141.0</v>
      </c>
      <c r="F34" s="99">
        <v>32.0</v>
      </c>
      <c r="G34" s="43"/>
      <c r="H34" s="43"/>
      <c r="I34" s="43"/>
      <c r="J34" s="43"/>
      <c r="K34" s="43"/>
      <c r="L34" s="43"/>
      <c r="M34" s="43"/>
      <c r="N34" s="43"/>
      <c r="O34" s="43"/>
      <c r="P34" s="43"/>
      <c r="Q34" s="43"/>
      <c r="R34" s="43"/>
      <c r="S34" s="43"/>
      <c r="T34" s="43"/>
      <c r="U34" s="43"/>
      <c r="V34" s="43"/>
      <c r="W34" s="43"/>
      <c r="X34" s="43"/>
      <c r="Y34" s="43"/>
      <c r="Z34" s="43"/>
    </row>
    <row r="35">
      <c r="A35" s="45" t="s">
        <v>48</v>
      </c>
      <c r="B35" s="102" t="s">
        <v>236</v>
      </c>
      <c r="C35" s="98">
        <f t="shared" si="1"/>
        <v>1944</v>
      </c>
      <c r="D35" s="99">
        <v>0.0</v>
      </c>
      <c r="E35" s="99">
        <v>0.0</v>
      </c>
      <c r="F35" s="99">
        <v>1944.0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1071652</v>
      </c>
      <c r="D40" s="103">
        <f t="shared" si="2"/>
        <v>770533</v>
      </c>
      <c r="E40" s="103">
        <f t="shared" si="2"/>
        <v>265751</v>
      </c>
      <c r="F40" s="103">
        <f t="shared" si="2"/>
        <v>35368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WITH JUSTICE SAN FRANCISCO</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1050036.0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6254.0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479812.0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3809.0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1539911</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33729.0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33729</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533563.0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972619.0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1506182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1539911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