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<sst xmlns="http://schemas.openxmlformats.org/spreadsheetml/2006/main" count="883" uniqueCount="255">
  <si>
    <t>MAKE A WISH FOUNATION OF AMERICA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</si>
  <si>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</si>
  <si>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</si>
  <si>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</si>
  <si>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</si>
  <si>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</si>
  <si>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</si>
  <si>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</si>
  <si>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</si>
  <si>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</si>
  <si>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</si>
  <si>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</si>
  <si>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</si>
  <si>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</si>
  <si>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</si>
  <si>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</si>
  <si>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</si>
  <si>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</si>
  <si>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</si>
  <si>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</si>
  <si>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</si>
  <si>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</si>
  <si>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</si>
  <si>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</si>
  <si>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</si>
  <si>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</si>
  <si>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</si>
  <si>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</si>
  <si>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</si>
  <si>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</si>
  <si>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</si>
  <si>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</si>
  <si>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</si>
  <si>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</si>
  <si>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</si>
  <si>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</si>
  <si>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</si>
  <si>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</si>
  <si>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</si>
  <si>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</si>
  <si>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</si>
  <si>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</si>
  <si>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</si>
  <si>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</si>
  <si>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</si>
  <si>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</si>
  <si>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</si>
  <si>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</si>
  <si>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</si>
  <si>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</si>
  <si>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</si>
  <si>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</si>
  <si>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</si>
  <si>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</si>
  <si>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</si>
  <si>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</si>
  <si>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</si>
  <si>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</si>
  <si>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</si>
  <si>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</si>
  <si>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</si>
  <si>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</si>
  <si>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</si>
  <si>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</si>
  <si>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CHAPTER ASSESSMENTS</t>
  </si>
  <si>
    <t>CONFERENCE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</si>
  <si>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</si>
  <si>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</si>
  <si>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</si>
  <si>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</si>
  <si>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</si>
  <si>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</si>
  <si>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</si>
  <si>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</si>
  <si>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</si>
  <si>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</si>
  <si>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</si>
  <si>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</si>
  <si>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</si>
  <si>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</si>
  <si>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</si>
  <si>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</si>
  <si>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</si>
  <si>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</si>
  <si>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</si>
  <si>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</si>
  <si>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</si>
  <si>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</si>
  <si>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</si>
  <si>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</si>
  <si>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</si>
  <si>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</si>
  <si>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</si>
  <si>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</si>
  <si>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</si>
  <si>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</si>
  <si>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</si>
  <si>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</si>
  <si>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CENTRALIZED SERVICES</t>
  </si>
  <si>
    <t>REBATES</t>
  </si>
  <si>
    <t>LIST RENTAL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</si>
  <si>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</si>
  <si>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</si>
  <si>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</si>
  <si>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</si>
  <si>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</si>
  <si>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</si>
  <si>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</si>
  <si>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</si>
  <si>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</si>
  <si>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</si>
  <si>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</si>
  <si>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</si>
  <si>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</si>
  <si>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</si>
  <si>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</si>
  <si>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</si>
  <si>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</si>
  <si>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</si>
  <si>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</si>
  <si>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</si>
  <si>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</si>
  <si>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</si>
  <si>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</si>
  <si>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</si>
  <si>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</si>
  <si>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</si>
  <si>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</si>
  <si>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</si>
  <si>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</si>
  <si>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</si>
  <si>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</si>
  <si>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</si>
  <si>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</si>
  <si>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</si>
  <si>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</si>
  <si>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</si>
  <si>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</si>
  <si>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BANK/MERCHANT FEES</t>
  </si>
  <si>
    <t>BAD DEBT EXPENSE</t>
  </si>
  <si>
    <t>ADMINISTRATIVE CHARGES</t>
  </si>
  <si>
    <t>MEMBERSHIP DUES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</si>
  <si>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</si>
  <si>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</si>
  <si>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</si>
  <si>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</si>
  <si>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</si>
  <si>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</si>
  <si>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</si>
  <si>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</si>
  <si>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</si>
  <si>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</si>
  <si>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</si>
  <si>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</si>
  <si>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</si>
  <si>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</si>
  <si>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</si>
  <si>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</si>
  <si>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</si>
  <si>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</si>
  <si>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</si>
  <si>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</si>
  <si>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</si>
  <si>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</si>
  <si>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</si>
  <si>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</si>
  <si>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</si>
  <si>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</si>
  <si>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</si>
  <si>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</si>
  <si>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</si>
  <si>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</si>
  <si>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</si>
  <si>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</si>
  <si>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</si>
  <si>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</si>
  <si>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</si>
  <si>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</si>
  <si>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</si>
  <si>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</si>
  <si>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</si>
  <si>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</si>
  <si>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</si>
  <si>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</si>
  <si>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</si>
  <si>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</si>
  <si>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</si>
  <si>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</si>
  <si>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</si>
  <si>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</si>
  <si>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</si>
  <si>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</si>
  <si>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</si>
  <si>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</si>
  <si>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</si>
  <si>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</si>
  <si>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</si>
  <si>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</si>
  <si>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</si>
  <si>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</si>
  <si>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</si>
  <si>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</si>
  <si>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</si>
  <si>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</si>
  <si>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</si>
  <si>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</si>
  <si>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</si>
  <si>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</si>
  <si>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</si>
  <si>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</si>
  <si>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</si>
  <si>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</si>
  <si>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</si>
  <si>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</si>
  <si>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</si>
  <si>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</si>
  <si>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</si>
  <si>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</si>
  <si>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</si>
  <si>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</si>
  <si>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</si>
  <si>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</si>
  <si>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</si>
  <si>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</si>
  <si>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</si>
  <si>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</si>
  <si>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</si>
  <si>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</si>
  <si>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</si>
  <si>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</si>
  <si>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</si>
  <si>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</si>
  <si>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</si>
  <si>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</si>
  <si>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</si>
  <si>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</si>
  <si>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</si>
  <si>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</si>
  <si>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</si>
  <si>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</si>
  <si>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</si>
  <si>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</si>
  <si>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</si>
  <si>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OTHER</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</si>
  <si>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</si>
  <si>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</si>
  <si>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REBATES</t>
  </si>
  <si>
    <t>OTHER</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</si>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</sst>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MAKE A WISH FOUNATION OF AMERICA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124505937</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3245563</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121260374</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10105031.17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14815214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1.466122544</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39320036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124505937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10375494.75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3.789702269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34563441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124505937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10375494.75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3.331257143</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4.797379687</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106796679</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135276222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0.7894711829</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25430034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4524340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29954374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124505937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0.2405859088</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2778752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25430034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0.1092704792</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244</v>
      </c>
      <c r="D41" s="75">
        <f>'Expenses 2022'!D40</f>
        <v>80566738</v>
      </c>
      <c r="E41" s="165">
        <f t="shared" ref="E41:E44" si="1">D41/$D$44</f>
        <v>0.6470915359</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16981685</v>
      </c>
      <c r="E42" s="165">
        <f t="shared" si="1"/>
        <v>0.1363925722</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26957514</v>
      </c>
      <c r="E43" s="165">
        <f t="shared" si="1"/>
        <v>0.2165158919</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124505937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107044630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26957514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3.970864302</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33809030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7304945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4.628238816</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17052349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107210146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0.1590553659</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MAKE A WISH FOUNATION OF AMERICA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400924.0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1.00148671E8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6257831.0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100549595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2.4384705E7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47502.0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24432207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1931536.0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2123597.0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2589878.0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-466281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-466281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2.4972628E7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2.4581619E7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391009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391009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2883778.0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246</v>
      </c>
      <c r="D40" s="74"/>
      <c r="E40" s="48">
        <v>937480.0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256284.0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47415.0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4124957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130963023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MAKE A WISH FOUNATION OF AMERICA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57284033</v>
      </c>
      <c r="D3" s="99">
        <v>5.7284033E7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58050</v>
      </c>
      <c r="D5" s="99">
        <v>58050.0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3865301</v>
      </c>
      <c r="D7" s="99">
        <v>1108429.0</v>
      </c>
      <c r="E7" s="99">
        <v>2378983.0</v>
      </c>
      <c r="F7" s="99">
        <v>377889.0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20818557</v>
      </c>
      <c r="D9" s="99">
        <v>9196919.0</v>
      </c>
      <c r="E9" s="99">
        <v>8893653.0</v>
      </c>
      <c r="F9" s="99">
        <v>2727985.0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695817</v>
      </c>
      <c r="D10" s="99">
        <v>330240.0</v>
      </c>
      <c r="E10" s="99">
        <v>275916.0</v>
      </c>
      <c r="F10" s="99">
        <v>89661.0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2385692</v>
      </c>
      <c r="D11" s="99">
        <v>1002264.0</v>
      </c>
      <c r="E11" s="99">
        <v>1083061.0</v>
      </c>
      <c r="F11" s="99">
        <v>300367.0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1781501</v>
      </c>
      <c r="D12" s="99">
        <v>746716.0</v>
      </c>
      <c r="E12" s="99">
        <v>810478.0</v>
      </c>
      <c r="F12" s="99">
        <v>224307.0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1123</v>
      </c>
      <c r="D14" s="99">
        <v>274.0</v>
      </c>
      <c r="E14" s="99">
        <v>849.0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71695</v>
      </c>
      <c r="D15" s="99">
        <v>0.0</v>
      </c>
      <c r="E15" s="99">
        <v>71695.0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1584835</v>
      </c>
      <c r="D16" s="99">
        <v>0.0</v>
      </c>
      <c r="E16" s="99">
        <v>1584835.0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5362557</v>
      </c>
      <c r="D18" s="99">
        <v>0.0</v>
      </c>
      <c r="E18" s="99">
        <v>0.0</v>
      </c>
      <c r="F18" s="99">
        <v>5362557.0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52204</v>
      </c>
      <c r="D19" s="99">
        <v>0.0</v>
      </c>
      <c r="E19" s="99">
        <v>52204.0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2586660</v>
      </c>
      <c r="D20" s="99">
        <v>267709.0</v>
      </c>
      <c r="E20" s="99">
        <v>627422.0</v>
      </c>
      <c r="F20" s="99">
        <v>1691529.0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1680155</v>
      </c>
      <c r="D21" s="99">
        <v>0.0</v>
      </c>
      <c r="E21" s="99">
        <v>0.0</v>
      </c>
      <c r="F21" s="99">
        <v>1680155.0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8772624</v>
      </c>
      <c r="D22" s="99">
        <v>2418085.0</v>
      </c>
      <c r="E22" s="99">
        <v>386873.0</v>
      </c>
      <c r="F22" s="99">
        <v>5967666.0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9155796</v>
      </c>
      <c r="D23" s="99">
        <v>6950432.0</v>
      </c>
      <c r="E23" s="99">
        <v>1581278.0</v>
      </c>
      <c r="F23" s="99">
        <v>624086.0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751696</v>
      </c>
      <c r="D26" s="99">
        <v>163964.0</v>
      </c>
      <c r="E26" s="99">
        <v>415954.0</v>
      </c>
      <c r="F26" s="99">
        <v>171778.0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706820</v>
      </c>
      <c r="D28" s="99">
        <v>61351.0</v>
      </c>
      <c r="E28" s="99">
        <v>583265.0</v>
      </c>
      <c r="F28" s="99">
        <v>62204.0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3203808</v>
      </c>
      <c r="D31" s="99">
        <v>2679461.0</v>
      </c>
      <c r="E31" s="99">
        <v>376290.0</v>
      </c>
      <c r="F31" s="99">
        <v>148057.0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1091580</v>
      </c>
      <c r="D32" s="99">
        <v>474847.0</v>
      </c>
      <c r="E32" s="99">
        <v>476437.0</v>
      </c>
      <c r="F32" s="99">
        <v>140296.0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139</v>
      </c>
      <c r="C34" s="98">
        <f t="shared" si="1"/>
        <v>1454529</v>
      </c>
      <c r="D34" s="99">
        <v>0.0</v>
      </c>
      <c r="E34" s="99">
        <v>2026.0</v>
      </c>
      <c r="F34" s="99">
        <v>1452503.0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1407244</v>
      </c>
      <c r="D35" s="99">
        <v>109.0</v>
      </c>
      <c r="E35" s="99">
        <v>91112.0</v>
      </c>
      <c r="F35" s="99">
        <v>1316023.0</v>
      </c>
      <c r="G35" s="43"/>
      <c r="H35" s="43"/>
      <c r="I35" s="43"/>
      <c r="J35" s="43"/>
      <c r="K35" s="43"/>
      <c r="L35" s="43"/>
      <c r="M35" s="43"/>
      <c r="N35" s="43"/>
      <c r="O35" s="43"/>
      <c r="P35" s="43"/>
      <c r="Q35" s="43"/>
      <c r="R35" s="43"/>
      <c r="S35" s="43"/>
      <c r="T35" s="43"/>
      <c r="U35" s="43"/>
      <c r="V35" s="43"/>
      <c r="W35" s="43"/>
      <c r="X35" s="43"/>
      <c r="Y35" s="43"/>
      <c r="Z35" s="43"/>
    </row>
    <row r="36">
      <c r="A36" s="45" t="s">
        <v>50</v>
      </c>
      <c r="B36" s="60" t="s">
        <v>247</v>
      </c>
      <c r="C36" s="98">
        <f t="shared" si="1"/>
        <v>525837</v>
      </c>
      <c r="D36" s="99">
        <v>69015.0</v>
      </c>
      <c r="E36" s="99">
        <v>456822.0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159384</v>
      </c>
      <c r="D37" s="99">
        <v>0.0</v>
      </c>
      <c r="E37" s="99">
        <v>159384.0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79957</v>
      </c>
      <c r="D38" s="99">
        <v>4894.0</v>
      </c>
      <c r="E38" s="99">
        <v>53300.0</v>
      </c>
      <c r="F38" s="99">
        <v>21763.0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125537455</v>
      </c>
      <c r="D40" s="104">
        <f t="shared" si="2"/>
        <v>82816792</v>
      </c>
      <c r="E40" s="104">
        <f t="shared" si="2"/>
        <v>20361837</v>
      </c>
      <c r="F40" s="104">
        <f t="shared" si="2"/>
        <v>22358826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MAKE A WISH FOUNATION OF AMERICA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1071644.0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1.9871421E7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1.1631011E7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2471425.0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1166740.0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4186998.0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5.3405623E7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2.113781E7</v>
      </c>
      <c r="E12" s="109">
        <f>D11-D12</f>
        <v>32267813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4.0834048E7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25397.0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3221615.0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116748112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6655218.0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738000.0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1.141E7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5077349.0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1.3479799E7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37360366</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4.6033018E7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3.3354728E7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79387746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116748112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MAKE A WISH FOUNATION OF AMERICA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125537455</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3203808</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122333647</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10194470.58</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20943065</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2.054355332</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46033018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125537455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10461454.58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4.400250236</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40859445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125537455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10461454.58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3.905713558</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5.96006889</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100148671</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130963023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0.7647095242</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24683858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4863010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29546868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125537455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0.235362968</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3081509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24683858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0.1248390345</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248</v>
      </c>
      <c r="D41" s="75">
        <f>'Expenses 2023'!D40</f>
        <v>82816792</v>
      </c>
      <c r="E41" s="165">
        <f t="shared" ref="E41:E44" si="1">D41/$D$44</f>
        <v>0.6596978726</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20361837</v>
      </c>
      <c r="E42" s="165">
        <f t="shared" si="1"/>
        <v>0.162197306</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22358826</v>
      </c>
      <c r="E43" s="165">
        <f t="shared" si="1"/>
        <v>0.1781048214</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125537455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100549595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22358826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4.497087414</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40399239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18803218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2.148527928</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5077349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116748112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0.04348977395</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MAKE A WISH FOUNATION OF AMERICA</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185</v>
      </c>
      <c r="D5" s="177">
        <f>'Ratios 2021'!D8</f>
        <v>1.369238294</v>
      </c>
      <c r="E5" s="177">
        <f>'Ratios 2022'!D8</f>
        <v>1.466122544</v>
      </c>
      <c r="F5" s="177">
        <f>'Ratios 2023'!D8</f>
        <v>2.054355332</v>
      </c>
      <c r="G5" s="177">
        <f>average(D5:F5)</f>
        <v>1.62990539</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193</v>
      </c>
      <c r="D10" s="149">
        <f>'Ratios 2021'!D14</f>
        <v>4.068624623</v>
      </c>
      <c r="E10" s="149">
        <f>'Ratios 2022'!D14</f>
        <v>3.789702269</v>
      </c>
      <c r="F10" s="149">
        <f>'Ratios 2023'!D14</f>
        <v>4.400250236</v>
      </c>
      <c r="G10" s="177">
        <f>average(D10:F10)</f>
        <v>4.086192376</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3.16572061</v>
      </c>
      <c r="E15" s="180">
        <f>'Ratios 2022'!D20</f>
        <v>3.331257143</v>
      </c>
      <c r="F15" s="180">
        <f>'Ratios 2023'!D20</f>
        <v>3.905713558</v>
      </c>
      <c r="G15" s="177">
        <f>average(D15:F15)</f>
        <v>3.46756377</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0.7780833311</v>
      </c>
      <c r="E20" s="163">
        <f>'Ratios 2022'!D26</f>
        <v>0.7894711829</v>
      </c>
      <c r="F20" s="163">
        <f>'Ratios 2023'!D26</f>
        <v>0.7647095242</v>
      </c>
      <c r="G20" s="181">
        <f>average(D20:F20)</f>
        <v>0.777421346</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0.2242404321</v>
      </c>
      <c r="E25" s="163">
        <f>'Ratios 2022'!D33</f>
        <v>0.2405859088</v>
      </c>
      <c r="F25" s="163">
        <f>'Ratios 2023'!D33</f>
        <v>0.235362968</v>
      </c>
      <c r="G25" s="181">
        <f>average(D25:F25)</f>
        <v>0.2333964363</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0.1152915858</v>
      </c>
      <c r="E30" s="163">
        <f>'Ratios 2022'!D38</f>
        <v>0.1092704792</v>
      </c>
      <c r="F30" s="163">
        <f>'Ratios 2023'!D38</f>
        <v>0.1248390345</v>
      </c>
      <c r="G30" s="181">
        <f>average(D30:F30)</f>
        <v>0.1164670332</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0.6586014362</v>
      </c>
      <c r="E35" s="163">
        <f>'Ratios 2022'!E41</f>
        <v>0.6470915359</v>
      </c>
      <c r="F35" s="163">
        <f>'Ratios 2023'!E41</f>
        <v>0.6596978726</v>
      </c>
      <c r="G35" s="181">
        <f t="shared" ref="G35:G37" si="1">average(D35:F35)</f>
        <v>0.6551302816</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0.1322885874</v>
      </c>
      <c r="E36" s="163">
        <f>'Ratios 2022'!E42</f>
        <v>0.1363925722</v>
      </c>
      <c r="F36" s="163">
        <f>'Ratios 2023'!E42</f>
        <v>0.162197306</v>
      </c>
      <c r="G36" s="181">
        <f t="shared" si="1"/>
        <v>0.1436261552</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0.2091099764</v>
      </c>
      <c r="E37" s="163">
        <f>'Ratios 2022'!E43</f>
        <v>0.2165158919</v>
      </c>
      <c r="F37" s="163">
        <f>'Ratios 2023'!E43</f>
        <v>0.1781048214</v>
      </c>
      <c r="G37" s="181">
        <f t="shared" si="1"/>
        <v>0.2012435632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4.207122905</v>
      </c>
      <c r="E42" s="166">
        <f>'Ratios 2022'!D49</f>
        <v>3.970864302</v>
      </c>
      <c r="F42" s="166">
        <f>'Ratios 2023'!D49</f>
        <v>4.497087414</v>
      </c>
      <c r="G42" s="183">
        <f>average(D42:F42)</f>
        <v>4.225024874</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3.106556018</v>
      </c>
      <c r="E47" s="149">
        <f>'Ratios 2022'!D54</f>
        <v>4.628238816</v>
      </c>
      <c r="F47" s="149">
        <f>'Ratios 2023'!D54</f>
        <v>2.148527928</v>
      </c>
      <c r="G47" s="177">
        <f>average(D47:F47)</f>
        <v>3.29444092</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0.1854888276</v>
      </c>
      <c r="E52" s="184">
        <f>'Ratios 2022'!D59</f>
        <v>0.1590553659</v>
      </c>
      <c r="F52" s="184">
        <f>'Ratios 2023'!D59</f>
        <v>0.04348977395</v>
      </c>
      <c r="G52" s="185">
        <f>average(D52:F52)</f>
        <v>0.1293446558</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MAKE A WISH FOUNATION OF AMERICA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MAKE A WISH FOUNATION OF AMERICA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461280.0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1.00026326E8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4753069.0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100487606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2.0607527E7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5800.0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20613327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629998.0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1539421.0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1962444.0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-423023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-423023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5.9377637E7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5.5883076E7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3494561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3494561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2512451.0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624186.0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393974.0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221693.0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3752304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128554773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MAKE A WISH FOUNATION OF AMERICA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53957963</v>
      </c>
      <c r="D3" s="99">
        <v>5.3957963E7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59971</v>
      </c>
      <c r="D5" s="99">
        <v>59971.0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3240071</v>
      </c>
      <c r="D7" s="99">
        <v>2548663.0</v>
      </c>
      <c r="E7" s="99">
        <v>282849.0</v>
      </c>
      <c r="F7" s="99">
        <v>408559.0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18335788</v>
      </c>
      <c r="D9" s="99">
        <v>8307494.0</v>
      </c>
      <c r="E9" s="99">
        <v>7845435.0</v>
      </c>
      <c r="F9" s="99">
        <v>2182859.0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555012</v>
      </c>
      <c r="D10" s="99">
        <v>202449.0</v>
      </c>
      <c r="E10" s="99">
        <v>291605.0</v>
      </c>
      <c r="F10" s="99">
        <v>60958.0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1932503</v>
      </c>
      <c r="D11" s="99">
        <v>1022556.0</v>
      </c>
      <c r="E11" s="99">
        <v>684052.0</v>
      </c>
      <c r="F11" s="99">
        <v>225895.0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1549981</v>
      </c>
      <c r="D12" s="99">
        <v>802259.0</v>
      </c>
      <c r="E12" s="99">
        <v>560314.0</v>
      </c>
      <c r="F12" s="99">
        <v>187408.0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36499</v>
      </c>
      <c r="D15" s="99">
        <v>8902.0</v>
      </c>
      <c r="E15" s="99">
        <v>27597.0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1401424</v>
      </c>
      <c r="D16" s="99">
        <v>1486.0</v>
      </c>
      <c r="E16" s="99">
        <v>1399938.0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7422712</v>
      </c>
      <c r="D18" s="99">
        <v>0.0</v>
      </c>
      <c r="E18" s="99">
        <v>0.0</v>
      </c>
      <c r="F18" s="99">
        <v>7422712.0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58404</v>
      </c>
      <c r="D19" s="99">
        <v>0.0</v>
      </c>
      <c r="E19" s="99">
        <v>58404.0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2053963</v>
      </c>
      <c r="D20" s="99">
        <v>218832.0</v>
      </c>
      <c r="E20" s="99">
        <v>607003.0</v>
      </c>
      <c r="F20" s="99">
        <v>1228128.0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171710</v>
      </c>
      <c r="D21" s="99">
        <v>171710.0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9440911</v>
      </c>
      <c r="D22" s="99">
        <v>232845.0</v>
      </c>
      <c r="E22" s="99">
        <v>376925.0</v>
      </c>
      <c r="F22" s="99">
        <v>8831141.0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7722830</v>
      </c>
      <c r="D23" s="99">
        <v>5670157.0</v>
      </c>
      <c r="E23" s="99">
        <v>1526948.0</v>
      </c>
      <c r="F23" s="99">
        <v>525725.0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6793</v>
      </c>
      <c r="D25" s="99">
        <v>0.0</v>
      </c>
      <c r="E25" s="99">
        <v>6793.0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371776</v>
      </c>
      <c r="D26" s="99">
        <v>121418.0</v>
      </c>
      <c r="E26" s="99">
        <v>171591.0</v>
      </c>
      <c r="F26" s="99">
        <v>78767.0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335805</v>
      </c>
      <c r="D28" s="99">
        <v>18866.0</v>
      </c>
      <c r="E28" s="99">
        <v>283896.0</v>
      </c>
      <c r="F28" s="99">
        <v>33043.0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2023864</v>
      </c>
      <c r="D31" s="99">
        <v>1322939.0</v>
      </c>
      <c r="E31" s="99">
        <v>510093.0</v>
      </c>
      <c r="F31" s="99">
        <v>190832.0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869617</v>
      </c>
      <c r="D32" s="99">
        <v>463908.0</v>
      </c>
      <c r="E32" s="99">
        <v>302932.0</v>
      </c>
      <c r="F32" s="99">
        <v>102777.0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1226906</v>
      </c>
      <c r="D34" s="99">
        <v>46337.0</v>
      </c>
      <c r="E34" s="99">
        <v>8189.0</v>
      </c>
      <c r="F34" s="99">
        <v>1172380.0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1219039</v>
      </c>
      <c r="D35" s="99">
        <v>0.0</v>
      </c>
      <c r="E35" s="99">
        <v>0.0</v>
      </c>
      <c r="F35" s="99">
        <v>1219039.0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137439</v>
      </c>
      <c r="D36" s="99">
        <v>0.0</v>
      </c>
      <c r="E36" s="99">
        <v>137439.0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91752</v>
      </c>
      <c r="D37" s="99">
        <v>48501.0</v>
      </c>
      <c r="E37" s="99">
        <v>28361.0</v>
      </c>
      <c r="F37" s="99">
        <v>14890.0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114222733</v>
      </c>
      <c r="D40" s="104">
        <f t="shared" si="2"/>
        <v>75227256</v>
      </c>
      <c r="E40" s="104">
        <f t="shared" si="2"/>
        <v>15110364</v>
      </c>
      <c r="F40" s="104">
        <f t="shared" si="2"/>
        <v>23885113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MAKE A WISH FOUNATION OF AMERICA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1.2718848E7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83401.0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5593750.0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1598948.0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87827.0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3930233.0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5.0721485E7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1.3214352E7</v>
      </c>
      <c r="E12" s="109">
        <f>D11-D12</f>
        <v>37507133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3.0107708E7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25397.0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3082105.0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94735350</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6739784.0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990000.0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1.7572349E7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1.1122924E7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36425057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3.8727452E7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1.9582841E7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58310293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94735350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MAKE A WISH FOUNATION OF AMERICA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114222733</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2023864</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112198869</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9349905.75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12802249</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1.369238294</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38727452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114222733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9518561.083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4.068624623</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30133105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114222733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9518561.083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3.16572061</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4.534958904</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100026326</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128554773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0.7780833311</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21575859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4037496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25613355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114222733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0.2242404321</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2487515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21575859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0.1152915858</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75227256</v>
      </c>
      <c r="E41" s="165">
        <f t="shared" ref="E41:E44" si="1">D41/$D$44</f>
        <v>0.6586014362</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15110364</v>
      </c>
      <c r="E42" s="165">
        <f t="shared" si="1"/>
        <v>0.1322885874</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23885113</v>
      </c>
      <c r="E43" s="165">
        <f t="shared" si="1"/>
        <v>0.2091099764</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114222733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100487606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23885113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4.207122905</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24013007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7729784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3.106556018</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17572349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94735350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0.1854888276</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MAKE A WISH FOUNATION OF AMERICA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247951.0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1.06796679E8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5596925.0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107044630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2.3460461E7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660786.0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24121247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826173.0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2053354.0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2412944.0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-359590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-359590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9255197.0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9596211.0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-341014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-341014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2653881.0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947526.0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383369.0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3984776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135276222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MAKE A WISH FOUNATION OF AMERICA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52440973</v>
      </c>
      <c r="D3" s="99">
        <v>5.2440973E7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32490</v>
      </c>
      <c r="D5" s="99">
        <v>32490.0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4599976</v>
      </c>
      <c r="D7" s="99">
        <v>1209946.0</v>
      </c>
      <c r="E7" s="99">
        <v>2883842.0</v>
      </c>
      <c r="F7" s="99">
        <v>506188.0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20830058</v>
      </c>
      <c r="D9" s="99">
        <v>1.2107906E7</v>
      </c>
      <c r="E9" s="99">
        <v>6758523.0</v>
      </c>
      <c r="F9" s="99">
        <v>1963629.0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535998</v>
      </c>
      <c r="D10" s="99">
        <v>300684.0</v>
      </c>
      <c r="E10" s="99">
        <v>193783.0</v>
      </c>
      <c r="F10" s="99">
        <v>41531.0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2242754</v>
      </c>
      <c r="D11" s="99">
        <v>1283191.0</v>
      </c>
      <c r="E11" s="99">
        <v>747941.0</v>
      </c>
      <c r="F11" s="99">
        <v>211622.0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1745588</v>
      </c>
      <c r="D12" s="99">
        <v>963708.0</v>
      </c>
      <c r="E12" s="99">
        <v>613840.0</v>
      </c>
      <c r="F12" s="99">
        <v>168040.0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103907</v>
      </c>
      <c r="D15" s="99">
        <v>1349.0</v>
      </c>
      <c r="E15" s="99">
        <v>102558.0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1532818</v>
      </c>
      <c r="D16" s="99">
        <v>914720.0</v>
      </c>
      <c r="E16" s="99">
        <v>471428.0</v>
      </c>
      <c r="F16" s="99">
        <v>146670.0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6783489</v>
      </c>
      <c r="D18" s="99">
        <v>0.0</v>
      </c>
      <c r="E18" s="99">
        <v>0.0</v>
      </c>
      <c r="F18" s="99">
        <v>6783489.0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56152</v>
      </c>
      <c r="D19" s="99">
        <v>0.0</v>
      </c>
      <c r="E19" s="99">
        <v>56152.0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3054981</v>
      </c>
      <c r="D20" s="99">
        <v>42001.0</v>
      </c>
      <c r="E20" s="99">
        <v>553790.0</v>
      </c>
      <c r="F20" s="99">
        <v>2459190.0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3315448</v>
      </c>
      <c r="D21" s="99">
        <v>0.0</v>
      </c>
      <c r="E21" s="99">
        <v>0.0</v>
      </c>
      <c r="F21" s="99">
        <v>3315448.0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8631389</v>
      </c>
      <c r="D22" s="99">
        <v>177778.0</v>
      </c>
      <c r="E22" s="99">
        <v>340786.0</v>
      </c>
      <c r="F22" s="99">
        <v>8112825.0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8687671</v>
      </c>
      <c r="D23" s="99">
        <v>6618006.0</v>
      </c>
      <c r="E23" s="99">
        <v>1476071.0</v>
      </c>
      <c r="F23" s="99">
        <v>593594.0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12588</v>
      </c>
      <c r="D25" s="99">
        <v>0.0</v>
      </c>
      <c r="E25" s="99">
        <v>12588.0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890023</v>
      </c>
      <c r="D26" s="99">
        <v>150323.0</v>
      </c>
      <c r="E26" s="99">
        <v>587876.0</v>
      </c>
      <c r="F26" s="99">
        <v>151824.0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2186732</v>
      </c>
      <c r="D28" s="99">
        <v>1093805.0</v>
      </c>
      <c r="E28" s="99">
        <v>1078663.0</v>
      </c>
      <c r="F28" s="99">
        <v>14264.0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3245563</v>
      </c>
      <c r="D31" s="99">
        <v>2552929.0</v>
      </c>
      <c r="E31" s="99">
        <v>512294.0</v>
      </c>
      <c r="F31" s="99">
        <v>180340.0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999440</v>
      </c>
      <c r="D32" s="99">
        <v>578431.0</v>
      </c>
      <c r="E32" s="99">
        <v>328170.0</v>
      </c>
      <c r="F32" s="99">
        <v>92839.0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1543464</v>
      </c>
      <c r="D34" s="99">
        <v>0.0</v>
      </c>
      <c r="E34" s="99">
        <v>88659.0</v>
      </c>
      <c r="F34" s="99">
        <v>1454805.0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655470</v>
      </c>
      <c r="D35" s="99">
        <v>0.0</v>
      </c>
      <c r="E35" s="99">
        <v>-44335.0</v>
      </c>
      <c r="F35" s="99">
        <v>699805.0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209142</v>
      </c>
      <c r="D36" s="99">
        <v>97642.0</v>
      </c>
      <c r="E36" s="99">
        <v>51668.0</v>
      </c>
      <c r="F36" s="99">
        <v>59832.0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123062</v>
      </c>
      <c r="D37" s="99">
        <v>0.0</v>
      </c>
      <c r="E37" s="99">
        <v>123062.0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46761</v>
      </c>
      <c r="D38" s="99">
        <v>856.0</v>
      </c>
      <c r="E38" s="99">
        <v>44326.0</v>
      </c>
      <c r="F38" s="99">
        <v>1579.0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124505937</v>
      </c>
      <c r="D40" s="104">
        <f t="shared" si="2"/>
        <v>80566738</v>
      </c>
      <c r="E40" s="104">
        <f t="shared" si="2"/>
        <v>16981685</v>
      </c>
      <c r="F40" s="104">
        <f t="shared" si="2"/>
        <v>26957514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MAKE A WISH FOUNATION OF AMERICA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2158321.0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1.2656893E7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1.341812E7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1849940.0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232791.0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3492965.0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5.2733665E7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1.7216163E7</v>
      </c>
      <c r="E12" s="109">
        <f>D11-D12</f>
        <v>35517502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3.4538044E7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25397.0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3320173.0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107210146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5786945.0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1518000.0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1.7052349E7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1.1896787E7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36254081</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3.9320036E7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3.1636029E7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70956065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107210146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