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<sst xmlns="http://schemas.openxmlformats.org/spreadsheetml/2006/main" count="870" uniqueCount="253">
  <si>
    <t>ASIAN LAW CAUCUS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</si>
  <si>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</si>
  <si>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</si>
  <si>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</si>
  <si>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</si>
  <si>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</si>
  <si>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</si>
  <si>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</si>
  <si>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</si>
  <si>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</si>
  <si>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</si>
  <si>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</si>
  <si>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</si>
  <si>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</si>
  <si>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</si>
  <si>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</si>
  <si>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</si>
  <si>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</si>
  <si>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</si>
  <si>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</si>
  <si>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</si>
  <si>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</si>
  <si>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</si>
  <si>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</si>
  <si>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</si>
  <si>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</si>
  <si>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</si>
  <si>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</si>
  <si>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</si>
  <si>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</si>
  <si>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</si>
  <si>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</si>
  <si>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</si>
  <si>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</si>
  <si>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</si>
  <si>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</si>
  <si>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</si>
  <si>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</si>
  <si>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</si>
  <si>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</si>
  <si>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</si>
  <si>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</si>
  <si>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</si>
  <si>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</si>
  <si>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</si>
  <si>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</si>
  <si>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</si>
  <si>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</si>
  <si>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</si>
  <si>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</si>
  <si>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</si>
  <si>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</si>
  <si>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</si>
  <si>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</si>
  <si>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</si>
  <si>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</si>
  <si>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</si>
  <si>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</si>
  <si>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</si>
  <si>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</si>
  <si>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</si>
  <si>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</si>
  <si>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</si>
  <si>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</si>
  <si>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Voting Rights project</t>
  </si>
  <si>
    <t>Program service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</si>
  <si>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</si>
  <si>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</si>
  <si>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</si>
  <si>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</si>
  <si>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</si>
  <si>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</si>
  <si>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</si>
  <si>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</si>
  <si>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</si>
  <si>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</si>
  <si>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</si>
  <si>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</si>
  <si>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</si>
  <si>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</si>
  <si>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</si>
  <si>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</si>
  <si>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</si>
  <si>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</si>
  <si>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</si>
  <si>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</si>
  <si>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</si>
  <si>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</si>
  <si>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</si>
  <si>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</si>
  <si>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</si>
  <si>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</si>
  <si>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</si>
  <si>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</si>
  <si>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</si>
  <si>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</si>
  <si>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</si>
  <si>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</si>
  <si>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</si>
  <si>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</si>
  <si>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</si>
  <si>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</si>
  <si>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</si>
  <si>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</si>
  <si>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</si>
  <si>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</si>
  <si>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</si>
  <si>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</si>
  <si>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</si>
  <si>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</si>
  <si>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</si>
  <si>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</si>
  <si>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</si>
  <si>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</si>
  <si>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</si>
  <si>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</si>
  <si>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</si>
  <si>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</si>
  <si>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</si>
  <si>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</si>
  <si>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</si>
  <si>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</si>
  <si>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</si>
  <si>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</si>
  <si>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</si>
  <si>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</si>
  <si>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</si>
  <si>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</si>
  <si>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</si>
  <si>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</si>
  <si>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</si>
  <si>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</si>
  <si>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</si>
  <si>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</si>
  <si>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</si>
  <si>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Event expense</t>
  </si>
  <si>
    <t>Miscellaneous</t>
  </si>
  <si>
    <t xml:space="preserve"> Community outreach</t>
  </si>
  <si>
    <t>Subcontractors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</si>
  <si>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</si>
  <si>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</si>
  <si>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</si>
  <si>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</si>
  <si>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</si>
  <si>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</si>
  <si>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</si>
  <si>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</si>
  <si>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</si>
  <si>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</si>
  <si>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</si>
  <si>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</si>
  <si>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</si>
  <si>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</si>
  <si>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</si>
  <si>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</si>
  <si>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</si>
  <si>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</si>
  <si>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</si>
  <si>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</si>
  <si>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</si>
  <si>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</si>
  <si>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</si>
  <si>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</si>
  <si>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</si>
  <si>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</si>
  <si>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</si>
  <si>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</si>
  <si>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</si>
  <si>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</si>
  <si>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</si>
  <si>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</si>
  <si>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</si>
  <si>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</si>
  <si>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</si>
  <si>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</si>
  <si>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</si>
  <si>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</si>
  <si>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</si>
  <si>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</si>
  <si>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</si>
  <si>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</si>
  <si>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</si>
  <si>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</si>
  <si>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</si>
  <si>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</si>
  <si>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</si>
  <si>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</si>
  <si>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</si>
  <si>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</si>
  <si>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</si>
  <si>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</si>
  <si>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</si>
  <si>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</si>
  <si>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</si>
  <si>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</si>
  <si>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</si>
  <si>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</si>
  <si>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</si>
  <si>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</si>
  <si>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</si>
  <si>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</si>
  <si>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</si>
  <si>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</si>
  <si>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</si>
  <si>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</si>
  <si>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</si>
  <si>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</si>
  <si>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</si>
  <si>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</si>
  <si>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</si>
  <si>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</si>
  <si>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</si>
  <si>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</si>
  <si>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</si>
  <si>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</si>
  <si>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</si>
  <si>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</si>
  <si>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</si>
  <si>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</si>
  <si>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</si>
  <si>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</si>
  <si>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</si>
  <si>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</si>
  <si>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</si>
  <si>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</si>
  <si>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</si>
  <si>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</si>
  <si>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</si>
  <si>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</si>
  <si>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</si>
  <si>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</si>
  <si>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</si>
  <si>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</si>
  <si>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</si>
  <si>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</si>
  <si>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</si>
  <si>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</si>
  <si>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</si>
  <si>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</si>
  <si>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</si>
  <si>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Other income</t>
  </si>
  <si>
    <t>Community outreach</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</si>
  <si>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</si>
  <si>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</si>
  <si>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Construction costs</t>
  </si>
  <si>
    <t xml:space="preserve"> In-kind materials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</si>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</sst>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ASIAN LAW CAUCUS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13590488</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128345</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13462143</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1121845.25</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7640047</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6.810250344</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19720498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13590488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1132540.667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17.412618</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20631861</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13590488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1132540.667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18.21732465</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25.02757499</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12380831</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17850229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0.6935950794</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6267324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1407083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7674407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13590488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0.5646895829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933382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6267324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0.1489283145</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242</v>
      </c>
      <c r="D41" s="75">
        <f>'Expenses 2023'!D40</f>
        <v>11977347</v>
      </c>
      <c r="E41" s="164">
        <f t="shared" ref="E41:E44" si="1">D41/$D$44</f>
        <v>0.8813036736</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875280</v>
      </c>
      <c r="E42" s="164">
        <f t="shared" si="1"/>
        <v>0.06440386835</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737861</v>
      </c>
      <c r="E43" s="164">
        <f t="shared" si="1"/>
        <v>0.05429245808</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13590488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16792494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737861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22.75834337</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14357468</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1584728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9.05989419</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37414640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ASIAN LAW CAUCUS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252400.0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3948342.0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6534153.0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75893.0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10734895</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146652.0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146652</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868055.0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243</v>
      </c>
      <c r="D26" s="50">
        <v>1462240.0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642401.0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819839</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819839</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267033.0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267033.0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240</v>
      </c>
      <c r="D39" s="74"/>
      <c r="E39" s="48">
        <v>1056.0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1056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12570497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ASIAN LAW CAUCUS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2238647</v>
      </c>
      <c r="D3" s="99">
        <v>2238647.0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293265</v>
      </c>
      <c r="D7" s="99">
        <v>87979.0</v>
      </c>
      <c r="E7" s="99">
        <v>205286.0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6975564</v>
      </c>
      <c r="D9" s="99">
        <v>5845888.0</v>
      </c>
      <c r="E9" s="99">
        <v>423926.0</v>
      </c>
      <c r="F9" s="99">
        <v>705750.0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382890</v>
      </c>
      <c r="D10" s="99">
        <v>320520.0</v>
      </c>
      <c r="E10" s="99">
        <v>23699.0</v>
      </c>
      <c r="F10" s="99">
        <v>38671.0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727209</v>
      </c>
      <c r="D11" s="99">
        <v>617408.0</v>
      </c>
      <c r="E11" s="99">
        <v>34728.0</v>
      </c>
      <c r="F11" s="99">
        <v>75073.0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569587</v>
      </c>
      <c r="D12" s="99">
        <v>467134.0</v>
      </c>
      <c r="E12" s="99">
        <v>46745.0</v>
      </c>
      <c r="F12" s="99">
        <v>55708.0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8072</v>
      </c>
      <c r="D15" s="99">
        <v>0.0</v>
      </c>
      <c r="E15" s="99">
        <v>8072.0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110500</v>
      </c>
      <c r="D16" s="99">
        <v>98189.0</v>
      </c>
      <c r="E16" s="99">
        <v>12311.0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1431195</v>
      </c>
      <c r="D20" s="99">
        <v>1353234.0</v>
      </c>
      <c r="E20" s="99">
        <v>40658.0</v>
      </c>
      <c r="F20" s="99">
        <v>37303.0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25985</v>
      </c>
      <c r="D21" s="99">
        <v>21925.0</v>
      </c>
      <c r="E21" s="99">
        <v>1241.0</v>
      </c>
      <c r="F21" s="99">
        <v>2819.0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90718</v>
      </c>
      <c r="D22" s="99">
        <v>62537.0</v>
      </c>
      <c r="E22" s="99">
        <v>5053.0</v>
      </c>
      <c r="F22" s="99">
        <v>23128.0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369619</v>
      </c>
      <c r="D23" s="99">
        <v>325318.0</v>
      </c>
      <c r="E23" s="99">
        <v>44301.0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228828</v>
      </c>
      <c r="D25" s="99">
        <v>195793.0</v>
      </c>
      <c r="E25" s="99">
        <v>33035.0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174031</v>
      </c>
      <c r="D26" s="99">
        <v>163836.0</v>
      </c>
      <c r="E26" s="99">
        <v>10195.0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288094</v>
      </c>
      <c r="D28" s="99">
        <v>250150.0</v>
      </c>
      <c r="E28" s="99">
        <v>37944.0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331503</v>
      </c>
      <c r="D29" s="99">
        <v>292134.0</v>
      </c>
      <c r="E29" s="99">
        <v>39369.0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212042</v>
      </c>
      <c r="D31" s="99">
        <v>186860.0</v>
      </c>
      <c r="E31" s="99">
        <v>25182.0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241</v>
      </c>
      <c r="C34" s="98">
        <f t="shared" si="1"/>
        <v>45154</v>
      </c>
      <c r="D34" s="99">
        <v>38098.0</v>
      </c>
      <c r="E34" s="99">
        <v>2157.0</v>
      </c>
      <c r="F34" s="99">
        <v>4899.0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42507</v>
      </c>
      <c r="D35" s="99">
        <v>41284.0</v>
      </c>
      <c r="E35" s="99">
        <v>1223.0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13954</v>
      </c>
      <c r="D36" s="99">
        <v>12297.0</v>
      </c>
      <c r="E36" s="99">
        <v>1657.0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245</v>
      </c>
      <c r="C37" s="98">
        <f t="shared" si="1"/>
        <v>4610</v>
      </c>
      <c r="D37" s="99">
        <v>4610.0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14563974</v>
      </c>
      <c r="D40" s="103">
        <f t="shared" si="2"/>
        <v>12623841</v>
      </c>
      <c r="E40" s="103">
        <f t="shared" si="2"/>
        <v>996782</v>
      </c>
      <c r="F40" s="103">
        <f t="shared" si="2"/>
        <v>943351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ASIAN LAW CAUCUS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3396676.0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4927347.0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4292864.0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100226.0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4100813.0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1088849.0</v>
      </c>
      <c r="E12" s="108">
        <f>D11-D12</f>
        <v>3011964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1.9450919E7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39290.0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35219286</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971958.0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1363714.0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2335672</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1.990634E7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1.2977274E7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32883614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35219286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ASIAN LAW CAUCUS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14563974</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212042</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14351932</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1195994.333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8324023</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6.959918428</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19906340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14563974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1213664.5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16.40184746</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19450919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14563974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1213664.5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16.0266029</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22.98652133</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6534153</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12570497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0.5198006889</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7268829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1679686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8948515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14563974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0.6144281087</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1110099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7268829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0.1527204726</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246</v>
      </c>
      <c r="D41" s="75">
        <f>'Expenses 2024'!D40</f>
        <v>12623841</v>
      </c>
      <c r="E41" s="164">
        <f t="shared" ref="E41:E44" si="1">D41/$D$44</f>
        <v>0.8667854667</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996782</v>
      </c>
      <c r="E42" s="164">
        <f t="shared" si="1"/>
        <v>0.06844162177</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943351</v>
      </c>
      <c r="E43" s="164">
        <f t="shared" si="1"/>
        <v>0.06477291157</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14563974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10734895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943351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11.37953423</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12717113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971958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13.08401495</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35219286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ASIAN LAW CAUCUS</v>
      </c>
      <c r="B1" s="2" t="s">
        <v>247</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248</v>
      </c>
      <c r="E4" s="45" t="s">
        <v>249</v>
      </c>
      <c r="F4" s="45" t="s">
        <v>250</v>
      </c>
      <c r="G4" s="59" t="s">
        <v>251</v>
      </c>
      <c r="H4" s="59"/>
      <c r="I4" s="43"/>
      <c r="J4" s="43"/>
      <c r="K4" s="43"/>
      <c r="L4" s="43"/>
      <c r="M4" s="43"/>
      <c r="N4" s="43"/>
      <c r="O4" s="43"/>
      <c r="P4" s="43"/>
      <c r="Q4" s="43"/>
      <c r="R4" s="43"/>
      <c r="S4" s="43"/>
      <c r="T4" s="43"/>
      <c r="U4" s="43"/>
      <c r="V4" s="43"/>
      <c r="W4" s="43"/>
      <c r="X4" s="43"/>
      <c r="Y4" s="43"/>
    </row>
    <row r="5">
      <c r="A5" s="138"/>
      <c r="B5" s="49"/>
      <c r="C5" s="147" t="s">
        <v>182</v>
      </c>
      <c r="D5" s="176">
        <f>'Ratios 2022'!D8</f>
        <v>13.33564394</v>
      </c>
      <c r="E5" s="176">
        <f>'Ratios 2023'!D8</f>
        <v>6.810250344</v>
      </c>
      <c r="F5" s="176">
        <f>'Ratios 2024'!D8</f>
        <v>6.959918428</v>
      </c>
      <c r="G5" s="176">
        <f>average(D5:F5)</f>
        <v>9.035270902</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248</v>
      </c>
      <c r="E9" s="45" t="s">
        <v>249</v>
      </c>
      <c r="F9" s="45" t="s">
        <v>250</v>
      </c>
      <c r="G9" s="59" t="s">
        <v>251</v>
      </c>
      <c r="H9" s="59"/>
      <c r="I9" s="43"/>
      <c r="J9" s="43"/>
      <c r="K9" s="43"/>
      <c r="L9" s="43"/>
      <c r="M9" s="43"/>
      <c r="N9" s="43"/>
      <c r="O9" s="43"/>
      <c r="P9" s="43"/>
      <c r="Q9" s="43"/>
      <c r="R9" s="43"/>
      <c r="S9" s="43"/>
      <c r="T9" s="43"/>
      <c r="U9" s="43"/>
      <c r="V9" s="43"/>
      <c r="W9" s="43"/>
      <c r="X9" s="43"/>
      <c r="Y9" s="43"/>
    </row>
    <row r="10">
      <c r="A10" s="138"/>
      <c r="B10" s="49"/>
      <c r="C10" s="147" t="s">
        <v>190</v>
      </c>
      <c r="D10" s="148">
        <f>'Ratios 2022'!D14</f>
        <v>12.55920693</v>
      </c>
      <c r="E10" s="148">
        <f>'Ratios 2023'!D14</f>
        <v>17.412618</v>
      </c>
      <c r="F10" s="148">
        <f>'Ratios 2024'!D14</f>
        <v>16.40184746</v>
      </c>
      <c r="G10" s="176">
        <f>average(D10:F10)</f>
        <v>15.4578908</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248</v>
      </c>
      <c r="E14" s="45" t="s">
        <v>249</v>
      </c>
      <c r="F14" s="45" t="s">
        <v>250</v>
      </c>
      <c r="G14" s="59" t="s">
        <v>251</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8.366801116</v>
      </c>
      <c r="E15" s="179">
        <f>'Ratios 2023'!D20</f>
        <v>18.21732465</v>
      </c>
      <c r="F15" s="179">
        <f>'Ratios 2024'!D20</f>
        <v>16.0266029</v>
      </c>
      <c r="G15" s="176">
        <f>average(D15:F15)</f>
        <v>14.20357622</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248</v>
      </c>
      <c r="E19" s="45" t="s">
        <v>249</v>
      </c>
      <c r="F19" s="45" t="s">
        <v>250</v>
      </c>
      <c r="G19" s="59" t="s">
        <v>251</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0.7612389701</v>
      </c>
      <c r="E20" s="162">
        <f>'Ratios 2023'!D26</f>
        <v>0.6935950794</v>
      </c>
      <c r="F20" s="162">
        <f>'Ratios 2024'!D26</f>
        <v>0.5198006889</v>
      </c>
      <c r="G20" s="180">
        <f>average(D20:F20)</f>
        <v>0.6582115794</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248</v>
      </c>
      <c r="E24" s="45" t="s">
        <v>249</v>
      </c>
      <c r="F24" s="45" t="s">
        <v>250</v>
      </c>
      <c r="G24" s="59" t="s">
        <v>251</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0.5451560276</v>
      </c>
      <c r="E25" s="162">
        <f>'Ratios 2023'!D33</f>
        <v>0.5646895829</v>
      </c>
      <c r="F25" s="162">
        <f>'Ratios 2024'!D33</f>
        <v>0.6144281087</v>
      </c>
      <c r="G25" s="180">
        <f>average(D25:F25)</f>
        <v>0.5747579064</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248</v>
      </c>
      <c r="E29" s="45" t="s">
        <v>249</v>
      </c>
      <c r="F29" s="45" t="s">
        <v>250</v>
      </c>
      <c r="G29" s="59" t="s">
        <v>251</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0.1238555265</v>
      </c>
      <c r="E30" s="162">
        <f>'Ratios 2023'!D38</f>
        <v>0.1489283145</v>
      </c>
      <c r="F30" s="162">
        <f>'Ratios 2024'!D38</f>
        <v>0.1527204726</v>
      </c>
      <c r="G30" s="180">
        <f>average(D30:F30)</f>
        <v>0.1418347712</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248</v>
      </c>
      <c r="E34" s="45" t="s">
        <v>249</v>
      </c>
      <c r="F34" s="45" t="s">
        <v>250</v>
      </c>
      <c r="G34" s="59" t="s">
        <v>251</v>
      </c>
      <c r="H34" s="59"/>
      <c r="I34" s="43"/>
      <c r="J34" s="43"/>
      <c r="K34" s="43"/>
      <c r="L34" s="43"/>
      <c r="M34" s="43"/>
      <c r="N34" s="43"/>
      <c r="O34" s="43"/>
      <c r="P34" s="43"/>
      <c r="Q34" s="43"/>
      <c r="R34" s="43"/>
      <c r="S34" s="43"/>
      <c r="T34" s="43"/>
      <c r="U34" s="43"/>
      <c r="V34" s="43"/>
      <c r="W34" s="43"/>
      <c r="X34" s="43"/>
      <c r="Y34" s="43"/>
    </row>
    <row r="35">
      <c r="A35" s="138"/>
      <c r="B35" s="49"/>
      <c r="C35" s="147" t="s">
        <v>252</v>
      </c>
      <c r="D35" s="162">
        <f>'Ratios 2022'!E41</f>
        <v>0.8827411158</v>
      </c>
      <c r="E35" s="162">
        <f>'Ratios 2023'!E41</f>
        <v>0.8813036736</v>
      </c>
      <c r="F35" s="162">
        <f>'Ratios 2024'!E41</f>
        <v>0.8667854667</v>
      </c>
      <c r="G35" s="180">
        <f t="shared" ref="G35:G37" si="1">average(D35:F35)</f>
        <v>0.8769434187</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0.0653787035</v>
      </c>
      <c r="E36" s="162">
        <f>'Ratios 2023'!E42</f>
        <v>0.06440386835</v>
      </c>
      <c r="F36" s="162">
        <f>'Ratios 2024'!E42</f>
        <v>0.06844162177</v>
      </c>
      <c r="G36" s="180">
        <f t="shared" si="1"/>
        <v>0.06607473121</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0.0518801807</v>
      </c>
      <c r="E37" s="162">
        <f>'Ratios 2023'!E43</f>
        <v>0.05429245808</v>
      </c>
      <c r="F37" s="162">
        <f>'Ratios 2024'!E43</f>
        <v>0.06477291157</v>
      </c>
      <c r="G37" s="180">
        <f t="shared" si="1"/>
        <v>0.05698185011</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248</v>
      </c>
      <c r="E41" s="45" t="s">
        <v>249</v>
      </c>
      <c r="F41" s="45" t="s">
        <v>250</v>
      </c>
      <c r="G41" s="59" t="s">
        <v>251</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29.15151328</v>
      </c>
      <c r="E42" s="165">
        <f>'Ratios 2023'!D49</f>
        <v>22.75834337</v>
      </c>
      <c r="F42" s="165">
        <f>'Ratios 2024'!D49</f>
        <v>11.37953423</v>
      </c>
      <c r="G42" s="182">
        <f>if((D42+E42+F42=0),0,(D42+E42+F42)/3)</f>
        <v>21.09646363</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248</v>
      </c>
      <c r="E46" s="45" t="s">
        <v>249</v>
      </c>
      <c r="F46" s="45" t="s">
        <v>250</v>
      </c>
      <c r="G46" s="59" t="s">
        <v>251</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22.72130149</v>
      </c>
      <c r="E47" s="148">
        <f>'Ratios 2023'!D54</f>
        <v>9.05989419</v>
      </c>
      <c r="F47" s="148">
        <f>'Ratios 2024'!D54</f>
        <v>13.08401495</v>
      </c>
      <c r="G47" s="176">
        <f>average(D47:F47)</f>
        <v>14.95507021</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248</v>
      </c>
      <c r="E51" s="45" t="s">
        <v>249</v>
      </c>
      <c r="F51" s="45" t="s">
        <v>250</v>
      </c>
      <c r="G51" s="59" t="s">
        <v>251</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v>
      </c>
      <c r="E52" s="183">
        <f>'Ratios 2023'!D59</f>
        <v>0</v>
      </c>
      <c r="F52" s="183">
        <f>'Ratios 2024'!D59</f>
        <v>0</v>
      </c>
      <c r="G52" s="184">
        <f>average(D52:F52)</f>
        <v>0</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ASIAN LAW CAUCUS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ASIAN LAW CAUCUS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291858.0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3406061.0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1.3258117E7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7275.0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16956036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530719.0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139881.0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670600</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352623.0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2.29194E7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2.3482161E7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-562761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-562761</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341531.0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341531.0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17416498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ASIAN LAW CAUCUS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1389404</v>
      </c>
      <c r="D3" s="99">
        <v>1389404.0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459578</v>
      </c>
      <c r="D7" s="99">
        <v>173031.0</v>
      </c>
      <c r="E7" s="99">
        <v>286547.0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4641785</v>
      </c>
      <c r="D9" s="99">
        <v>3955315.0</v>
      </c>
      <c r="E9" s="99">
        <v>241940.0</v>
      </c>
      <c r="F9" s="99">
        <v>444530.0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232334</v>
      </c>
      <c r="D10" s="99">
        <v>198759.0</v>
      </c>
      <c r="E10" s="99">
        <v>11135.0</v>
      </c>
      <c r="F10" s="99">
        <v>22440.0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399498</v>
      </c>
      <c r="D11" s="99">
        <v>342457.0</v>
      </c>
      <c r="E11" s="99">
        <v>18803.0</v>
      </c>
      <c r="F11" s="99">
        <v>38238.0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378794</v>
      </c>
      <c r="D12" s="99">
        <v>308520.0</v>
      </c>
      <c r="E12" s="99">
        <v>36895.0</v>
      </c>
      <c r="F12" s="99">
        <v>33379.0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82500</v>
      </c>
      <c r="D16" s="99">
        <v>82500.0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1079210</v>
      </c>
      <c r="D20" s="99">
        <v>1002283.0</v>
      </c>
      <c r="E20" s="99">
        <v>48334.0</v>
      </c>
      <c r="F20" s="99">
        <v>28593.0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17295</v>
      </c>
      <c r="D21" s="99">
        <v>11279.0</v>
      </c>
      <c r="E21" s="99">
        <v>6016.0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56583</v>
      </c>
      <c r="D22" s="99">
        <v>39737.0</v>
      </c>
      <c r="E22" s="99">
        <v>2374.0</v>
      </c>
      <c r="F22" s="99">
        <v>14472.0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256151</v>
      </c>
      <c r="D23" s="99">
        <v>248380.0</v>
      </c>
      <c r="E23" s="99">
        <v>7771.0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186541</v>
      </c>
      <c r="D25" s="99">
        <v>186331.0</v>
      </c>
      <c r="E25" s="99">
        <v>210.0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75327</v>
      </c>
      <c r="D26" s="99">
        <v>69141.0</v>
      </c>
      <c r="E26" s="99">
        <v>6186.0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65762</v>
      </c>
      <c r="D28" s="99">
        <v>59210.0</v>
      </c>
      <c r="E28" s="99">
        <v>6552.0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387701</v>
      </c>
      <c r="D29" s="99">
        <v>387701.0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1300000</v>
      </c>
      <c r="D30" s="99">
        <v>1300000.0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65724</v>
      </c>
      <c r="D31" s="99">
        <v>65724.0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135</v>
      </c>
      <c r="C34" s="98">
        <f t="shared" si="1"/>
        <v>34223</v>
      </c>
      <c r="D34" s="99">
        <v>0.0</v>
      </c>
      <c r="E34" s="99">
        <v>34223.0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32696</v>
      </c>
      <c r="D35" s="99">
        <v>32692.0</v>
      </c>
      <c r="E35" s="99">
        <v>4.0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25876</v>
      </c>
      <c r="D36" s="99">
        <v>16876.0</v>
      </c>
      <c r="E36" s="99">
        <v>9000.0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17000</v>
      </c>
      <c r="D37" s="99">
        <v>0.0</v>
      </c>
      <c r="E37" s="99">
        <v>17000.0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27467</v>
      </c>
      <c r="D38" s="99">
        <v>27467.0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11211449</v>
      </c>
      <c r="D40" s="103">
        <f t="shared" si="2"/>
        <v>9896807</v>
      </c>
      <c r="E40" s="103">
        <f t="shared" si="2"/>
        <v>732990</v>
      </c>
      <c r="F40" s="103">
        <f t="shared" si="2"/>
        <v>581652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ASIAN LAW CAUCUS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4526629.0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7859656.0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9840728.0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117024.0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2168141.0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991722.0</v>
      </c>
      <c r="E12" s="108">
        <f>D11-D12</f>
        <v>1176419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7816997.0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228754.0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31566207</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880896.0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102500.0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1286994.0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2270390</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1.1733909E7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1.7561908E7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29295817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31566207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ASIAN LAW CAUCUS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11211449</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65724</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11145725</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928810.4167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12386285</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13.33564394</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11733909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11211449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934287.4167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12.55920693</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7816997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11211449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934287.4167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8.366801116</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21.70244505</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13258117</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17416498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0.7612389701</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5101363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1010626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6111989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11211449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0.5451560276</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631832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5101363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0.1238555265</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9896807</v>
      </c>
      <c r="E41" s="164">
        <f t="shared" ref="E41:E44" si="1">D41/$D$44</f>
        <v>0.8827411158</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732990</v>
      </c>
      <c r="E42" s="164">
        <f t="shared" si="1"/>
        <v>0.0653787035</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581652</v>
      </c>
      <c r="E43" s="164">
        <f t="shared" si="1"/>
        <v>0.0518801807</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11211449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16956036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581652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29.15151328</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22344037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983396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22.72130149</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31566207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ASIAN LAW CAUCUS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276777.0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4134886.0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1.2380831E7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71767.0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16792494</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43684.0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43684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842653.0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239</v>
      </c>
      <c r="D26" s="50">
        <v>1.2741613E7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1.2577692E7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163921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163921</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269542.0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269542.0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240</v>
      </c>
      <c r="D39" s="74"/>
      <c r="E39" s="48">
        <v>7477.0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7477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17850229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ASIAN LAW CAUCUS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1440540</v>
      </c>
      <c r="D3" s="99">
        <v>1440540.0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303596</v>
      </c>
      <c r="D7" s="99">
        <v>126405.0</v>
      </c>
      <c r="E7" s="99">
        <v>177191.0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5963728</v>
      </c>
      <c r="D9" s="99">
        <v>5019885.0</v>
      </c>
      <c r="E9" s="99">
        <v>365954.0</v>
      </c>
      <c r="F9" s="99">
        <v>577889.0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316385</v>
      </c>
      <c r="D10" s="99">
        <v>278524.0</v>
      </c>
      <c r="E10" s="99">
        <v>9975.0</v>
      </c>
      <c r="F10" s="99">
        <v>27886.0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616997</v>
      </c>
      <c r="D11" s="99">
        <v>542831.0</v>
      </c>
      <c r="E11" s="99">
        <v>19453.0</v>
      </c>
      <c r="F11" s="99">
        <v>54713.0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473701</v>
      </c>
      <c r="D12" s="99">
        <v>419092.0</v>
      </c>
      <c r="E12" s="99">
        <v>14935.0</v>
      </c>
      <c r="F12" s="99">
        <v>39674.0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5567</v>
      </c>
      <c r="D15" s="99">
        <v>5257.0</v>
      </c>
      <c r="E15" s="99">
        <v>310.0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84000</v>
      </c>
      <c r="D16" s="99">
        <v>73443.0</v>
      </c>
      <c r="E16" s="99">
        <v>10557.0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1328589</v>
      </c>
      <c r="D20" s="99">
        <v>1213305.0</v>
      </c>
      <c r="E20" s="99">
        <v>96728.0</v>
      </c>
      <c r="F20" s="99">
        <v>18556.0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37034</v>
      </c>
      <c r="D21" s="99">
        <v>35585.0</v>
      </c>
      <c r="E21" s="99">
        <v>1449.0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80984</v>
      </c>
      <c r="D22" s="99">
        <v>56038.0</v>
      </c>
      <c r="E22" s="99">
        <v>5803.0</v>
      </c>
      <c r="F22" s="99">
        <v>19143.0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347271</v>
      </c>
      <c r="D23" s="99">
        <v>231282.0</v>
      </c>
      <c r="E23" s="99">
        <v>115989.0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173445</v>
      </c>
      <c r="D25" s="99">
        <v>144632.0</v>
      </c>
      <c r="E25" s="99">
        <v>28813.0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184741</v>
      </c>
      <c r="D26" s="99">
        <v>179431.0</v>
      </c>
      <c r="E26" s="99">
        <v>5310.0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120279</v>
      </c>
      <c r="D27" s="99">
        <v>117278.0</v>
      </c>
      <c r="E27" s="99">
        <v>3001.0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49531</v>
      </c>
      <c r="D28" s="99">
        <v>46775.0</v>
      </c>
      <c r="E28" s="99">
        <v>2756.0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554949</v>
      </c>
      <c r="D29" s="99">
        <v>545467.0</v>
      </c>
      <c r="E29" s="99">
        <v>9482.0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1194239</v>
      </c>
      <c r="D30" s="99">
        <v>1194239.0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128345</v>
      </c>
      <c r="D31" s="99">
        <v>128345.0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241</v>
      </c>
      <c r="C34" s="98">
        <f t="shared" si="1"/>
        <v>170115</v>
      </c>
      <c r="D34" s="99">
        <v>163457.0</v>
      </c>
      <c r="E34" s="99">
        <v>6658.0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16452</v>
      </c>
      <c r="D35" s="99">
        <v>15536.0</v>
      </c>
      <c r="E35" s="99">
        <v>916.0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13590488</v>
      </c>
      <c r="D40" s="103">
        <f t="shared" si="2"/>
        <v>11977347</v>
      </c>
      <c r="E40" s="103">
        <f t="shared" si="2"/>
        <v>875280</v>
      </c>
      <c r="F40" s="103">
        <f t="shared" si="2"/>
        <v>737861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ASIAN LAW CAUCUS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2145136.0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5494911.0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6567159.0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150262.0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3429189.0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1120065.0</v>
      </c>
      <c r="E12" s="108">
        <f>D11-D12</f>
        <v>2309124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2.0631861E7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116187.0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37414640</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1458549.0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126179.0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1485886.0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3070614</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1.9720498E7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1.4623528E7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34344026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37414640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