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<sst xmlns="http://schemas.openxmlformats.org/spreadsheetml/2006/main" count="882" uniqueCount="257">
  <si>
    <t>MAKE-A-WISH AMERICA</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</si>
  <si>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</si>
  <si>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</si>
  <si>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</si>
  <si>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</si>
  <si>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</si>
  <si>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</si>
  <si>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</si>
  <si>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</si>
  <si>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</si>
  <si>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</si>
  <si>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</si>
  <si>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</si>
  <si>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</si>
  <si>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</si>
  <si>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</si>
  <si>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</si>
  <si>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</si>
  <si>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</si>
  <si>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</si>
  <si>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</si>
  <si>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</si>
  <si>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</si>
  <si>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</si>
  <si>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</si>
  <si>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</si>
  <si>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</si>
  <si>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</si>
  <si>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</si>
  <si>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</si>
  <si>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</si>
  <si>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</si>
  <si>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</si>
  <si>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</si>
  <si>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</si>
  <si>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</si>
  <si>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</si>
  <si>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</si>
  <si>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</si>
  <si>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</si>
  <si>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</si>
  <si>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</si>
  <si>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</si>
  <si>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</si>
  <si>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</si>
  <si>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</si>
  <si>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</si>
  <si>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</si>
  <si>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</si>
  <si>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</si>
  <si>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</si>
  <si>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</si>
  <si>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</si>
  <si>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</si>
  <si>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</si>
  <si>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</si>
  <si>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</si>
  <si>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</si>
  <si>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</si>
  <si>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</si>
  <si>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</si>
  <si>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</si>
  <si>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</si>
  <si>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</si>
  <si>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 xml:space="preserve"> CHAPTER ASSESSMENTS</t>
  </si>
  <si>
    <t>CONFERENCE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</si>
  <si>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</si>
  <si>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</si>
  <si>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</si>
  <si>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</si>
  <si>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</si>
  <si>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</si>
  <si>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</si>
  <si>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</si>
  <si>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</si>
  <si>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</si>
  <si>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</si>
  <si>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</si>
  <si>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</si>
  <si>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</si>
  <si>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</si>
  <si>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</si>
  <si>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</si>
  <si>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</si>
  <si>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</si>
  <si>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</si>
  <si>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</si>
  <si>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</si>
  <si>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</si>
  <si>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</si>
  <si>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</si>
  <si>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</si>
  <si>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</si>
  <si>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</si>
  <si>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</si>
  <si>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</si>
  <si>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</si>
  <si>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</si>
  <si>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CENTRALIZED SERVICES</t>
  </si>
  <si>
    <t xml:space="preserve"> REBATES</t>
  </si>
  <si>
    <t xml:space="preserve"> LIST RENTAL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</si>
  <si>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</si>
  <si>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</si>
  <si>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</si>
  <si>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</si>
  <si>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</si>
  <si>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</si>
  <si>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</si>
  <si>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</si>
  <si>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</si>
  <si>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</si>
  <si>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</si>
  <si>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</si>
  <si>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</si>
  <si>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</si>
  <si>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</si>
  <si>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</si>
  <si>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</si>
  <si>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</si>
  <si>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</si>
  <si>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</si>
  <si>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</si>
  <si>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</si>
  <si>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</si>
  <si>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</si>
  <si>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</si>
  <si>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</si>
  <si>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</si>
  <si>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</si>
  <si>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</si>
  <si>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</si>
  <si>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</si>
  <si>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</si>
  <si>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</si>
  <si>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</si>
  <si>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</si>
  <si>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</si>
  <si>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</si>
  <si>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BANK/MERCHANT FEES</t>
  </si>
  <si>
    <t>BAD DEBT EXPENSE</t>
  </si>
  <si>
    <t>ADMINISTRATIVE CHARGES</t>
  </si>
  <si>
    <t xml:space="preserve"> MEMBERSHIP DUES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</si>
  <si>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</si>
  <si>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</si>
  <si>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</si>
  <si>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</si>
  <si>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</si>
  <si>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</si>
  <si>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</si>
  <si>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</si>
  <si>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</si>
  <si>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</si>
  <si>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</si>
  <si>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</si>
  <si>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</si>
  <si>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</si>
  <si>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</si>
  <si>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</si>
  <si>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</si>
  <si>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</si>
  <si>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</si>
  <si>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</si>
  <si>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</si>
  <si>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</si>
  <si>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</si>
  <si>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</si>
  <si>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</si>
  <si>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</si>
  <si>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</si>
  <si>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</si>
  <si>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</si>
  <si>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</si>
  <si>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</si>
  <si>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</si>
  <si>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</si>
  <si>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</si>
  <si>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</si>
  <si>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</si>
  <si>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</si>
  <si>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</si>
  <si>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</si>
  <si>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</si>
  <si>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</si>
  <si>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</si>
  <si>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</si>
  <si>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</si>
  <si>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</si>
  <si>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</si>
  <si>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</si>
  <si>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</si>
  <si>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</si>
  <si>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</si>
  <si>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</si>
  <si>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</si>
  <si>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</si>
  <si>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</si>
  <si>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</si>
  <si>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</si>
  <si>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</si>
  <si>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</si>
  <si>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</si>
  <si>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</si>
  <si>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</si>
  <si>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</si>
  <si>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</si>
  <si>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</si>
  <si>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</si>
  <si>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</si>
  <si>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</si>
  <si>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</si>
  <si>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</si>
  <si>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</si>
  <si>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</si>
  <si>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</si>
  <si>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</si>
  <si>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</si>
  <si>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</si>
  <si>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</si>
  <si>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</si>
  <si>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</si>
  <si>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</si>
  <si>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</si>
  <si>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</si>
  <si>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</si>
  <si>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</si>
  <si>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</si>
  <si>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</si>
  <si>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</si>
  <si>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</si>
  <si>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</si>
  <si>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</si>
  <si>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</si>
  <si>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</si>
  <si>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</si>
  <si>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</si>
  <si>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</si>
  <si>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</si>
  <si>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</si>
  <si>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</si>
  <si>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</si>
  <si>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</si>
  <si>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</si>
  <si>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</si>
  <si>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REBATES</t>
  </si>
  <si>
    <t>LIST RENTAL INCOME</t>
  </si>
  <si>
    <t>OTHER</t>
  </si>
  <si>
    <r>
      <rPr>
        <rFont val="Roboto"/>
        <b/>
        <color rgb="FF000000"/>
        <sz val="10.0"/>
      </rPr>
      <t xml:space="preserve">Program Expenses </t>
    </r>
    <r>
      <rPr>
        <rFont val="Roboto"/>
        <b/>
        <i/>
        <color rgb="FF000000"/>
        <sz val="10.0"/>
      </rPr>
      <t xml:space="preserve">(Program Efficiency Ratio) </t>
    </r>
  </si>
  <si>
    <t>CHAPTER ASSESSMENTS</t>
  </si>
  <si>
    <r>
      <rPr>
        <rFont val="Roboto"/>
        <color rgb="FF000000"/>
        <sz val="10.0"/>
      </rPr>
      <t xml:space="preserve">Gross amount from sales of </t>
    </r>
    <r>
      <rPr>
        <rFont val="Roboto"/>
        <color rgb="FF000000"/>
        <sz val="10.0"/>
      </rPr>
      <t>assets other than inventory</t>
    </r>
  </si>
  <si>
    <t xml:space="preserve"> OTHER</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</si>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</sst>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MAKE-A-WISH AMERICA</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2022'!C40</f>
        <v>124505937</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2022'!C31</f>
        <v>3245563</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121260374</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10105031.17</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2022'!E2+'Balance Sheet 2022'!E3</f>
        <v>14815214</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1.466122544</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2022'!E30</f>
        <v>39320036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2022'!C40</f>
        <v>124505937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10375494.75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3.789702269</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2022'!E13:E15)</f>
        <v>34563441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2022'!C40</f>
        <v>124505937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10375494.75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3.331257143</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4.797379687</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2022'!E2:E7,'Revenues 2022'!F10:F15)</f>
        <v>106796679</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2022'!F44</f>
        <v>135276222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0.7894711829</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2022'!C7:C9)</f>
        <v>25430034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2022'!C10:C12)</f>
        <v>4524340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29954374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2022'!C40</f>
        <v>124505937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0.2405859088</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2022'!C10:C11)</f>
        <v>2778752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2022'!C7:C9)</f>
        <v>25430034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0.1092704792</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246</v>
      </c>
      <c r="D41" s="75">
        <f>'Expenses 2022'!D40</f>
        <v>80566738</v>
      </c>
      <c r="E41" s="165">
        <f t="shared" ref="E41:E44" si="1">D41/$D$44</f>
        <v>0.6470915359</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2022'!E40</f>
        <v>16981685</v>
      </c>
      <c r="E42" s="165">
        <f t="shared" si="1"/>
        <v>0.1363925722</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2022'!F40</f>
        <v>26957514</v>
      </c>
      <c r="E43" s="165">
        <f t="shared" si="1"/>
        <v>0.2165158919</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124505937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2022'!F9</f>
        <v>107044630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2022'!F40</f>
        <v>26957514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D47/D48</f>
        <v>3.970864302</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2022'!E2:E10)</f>
        <v>33809030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2022'!E19:E22)</f>
        <v>7304945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4.628238816</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2022'!E25:E26)</f>
        <v>17052349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2022'!E18</f>
        <v>107210146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0.1590553659</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MAKE-A-WISH AMERICA</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400924.0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1.00148671E8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6257831.0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100549595</v>
      </c>
      <c r="G9" s="58"/>
      <c r="H9" s="58"/>
      <c r="I9" s="58"/>
      <c r="J9" s="58"/>
      <c r="K9" s="58"/>
      <c r="L9" s="58"/>
      <c r="M9" s="58"/>
      <c r="N9" s="58"/>
      <c r="O9" s="58"/>
      <c r="P9" s="58"/>
      <c r="Q9" s="58"/>
      <c r="R9" s="58"/>
      <c r="S9" s="58"/>
      <c r="T9" s="58"/>
      <c r="U9" s="58"/>
      <c r="V9" s="58"/>
      <c r="W9" s="58"/>
      <c r="X9" s="58"/>
      <c r="Y9" s="58"/>
      <c r="Z9" s="58"/>
    </row>
    <row r="10">
      <c r="A10" s="44" t="s">
        <v>62</v>
      </c>
      <c r="B10" s="59" t="s">
        <v>63</v>
      </c>
      <c r="C10" s="60" t="s">
        <v>247</v>
      </c>
      <c r="D10" s="15"/>
      <c r="E10" s="15"/>
      <c r="F10" s="48">
        <v>2.4384705E7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47502.0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24432207</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1931536.0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2123597.0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2589878.0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-466281</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-466281</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248</v>
      </c>
      <c r="D26" s="50">
        <v>2.4972628E7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2.4581619E7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391009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391009</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2883778.0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243</v>
      </c>
      <c r="D40" s="74"/>
      <c r="E40" s="48">
        <v>937480.0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244</v>
      </c>
      <c r="D41" s="74"/>
      <c r="E41" s="48">
        <v>256284.0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47415.0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4124957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130963023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MAKE-A-WISH AMERICA</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57284033</v>
      </c>
      <c r="D3" s="99">
        <v>5.7284033E7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58050</v>
      </c>
      <c r="D5" s="99">
        <v>58050.0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3865301</v>
      </c>
      <c r="D7" s="99">
        <v>1108429.0</v>
      </c>
      <c r="E7" s="99">
        <v>2378983.0</v>
      </c>
      <c r="F7" s="99">
        <v>377889.0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20818557</v>
      </c>
      <c r="D9" s="99">
        <v>9196919.0</v>
      </c>
      <c r="E9" s="99">
        <v>8893653.0</v>
      </c>
      <c r="F9" s="99">
        <v>2727985.0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695817</v>
      </c>
      <c r="D10" s="99">
        <v>330240.0</v>
      </c>
      <c r="E10" s="99">
        <v>275916.0</v>
      </c>
      <c r="F10" s="99">
        <v>89661.0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2385692</v>
      </c>
      <c r="D11" s="99">
        <v>1002264.0</v>
      </c>
      <c r="E11" s="99">
        <v>1083061.0</v>
      </c>
      <c r="F11" s="99">
        <v>300367.0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1781501</v>
      </c>
      <c r="D12" s="99">
        <v>746716.0</v>
      </c>
      <c r="E12" s="99">
        <v>810478.0</v>
      </c>
      <c r="F12" s="99">
        <v>224307.0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1123</v>
      </c>
      <c r="D14" s="99">
        <v>274.0</v>
      </c>
      <c r="E14" s="99">
        <v>849.0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71695</v>
      </c>
      <c r="D15" s="99">
        <v>0.0</v>
      </c>
      <c r="E15" s="99">
        <v>71695.0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1584835</v>
      </c>
      <c r="D16" s="99">
        <v>0.0</v>
      </c>
      <c r="E16" s="99">
        <v>1584835.0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5362557</v>
      </c>
      <c r="D18" s="99">
        <v>0.0</v>
      </c>
      <c r="E18" s="99">
        <v>0.0</v>
      </c>
      <c r="F18" s="99">
        <v>5362557.0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52204</v>
      </c>
      <c r="D19" s="99">
        <v>0.0</v>
      </c>
      <c r="E19" s="99">
        <v>52204.0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2586660</v>
      </c>
      <c r="D20" s="99">
        <v>267709.0</v>
      </c>
      <c r="E20" s="99">
        <v>627422.0</v>
      </c>
      <c r="F20" s="99">
        <v>1691529.0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1680155</v>
      </c>
      <c r="D21" s="99">
        <v>0.0</v>
      </c>
      <c r="E21" s="99">
        <v>0.0</v>
      </c>
      <c r="F21" s="99">
        <v>1680155.0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8772624</v>
      </c>
      <c r="D22" s="99">
        <v>2418085.0</v>
      </c>
      <c r="E22" s="99">
        <v>386873.0</v>
      </c>
      <c r="F22" s="99">
        <v>5967666.0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9155796</v>
      </c>
      <c r="D23" s="99">
        <v>6950432.0</v>
      </c>
      <c r="E23" s="99">
        <v>1581278.0</v>
      </c>
      <c r="F23" s="99">
        <v>624086.0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751696</v>
      </c>
      <c r="D26" s="99">
        <v>163964.0</v>
      </c>
      <c r="E26" s="99">
        <v>415954.0</v>
      </c>
      <c r="F26" s="99">
        <v>171778.0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706820</v>
      </c>
      <c r="D28" s="99">
        <v>61351.0</v>
      </c>
      <c r="E28" s="99">
        <v>583265.0</v>
      </c>
      <c r="F28" s="99">
        <v>62204.0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3203808</v>
      </c>
      <c r="D31" s="99">
        <v>2679461.0</v>
      </c>
      <c r="E31" s="99">
        <v>376290.0</v>
      </c>
      <c r="F31" s="99">
        <v>148057.0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1091580</v>
      </c>
      <c r="D32" s="99">
        <v>474847.0</v>
      </c>
      <c r="E32" s="99">
        <v>476437.0</v>
      </c>
      <c r="F32" s="99">
        <v>140296.0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139</v>
      </c>
      <c r="C34" s="98">
        <f t="shared" si="1"/>
        <v>1454529</v>
      </c>
      <c r="D34" s="99">
        <v>0.0</v>
      </c>
      <c r="E34" s="99">
        <v>2026.0</v>
      </c>
      <c r="F34" s="99">
        <v>1452503.0</v>
      </c>
      <c r="G34" s="43"/>
      <c r="H34" s="43"/>
      <c r="I34" s="43"/>
      <c r="J34" s="43"/>
      <c r="K34" s="43"/>
      <c r="L34" s="43"/>
      <c r="M34" s="43"/>
      <c r="N34" s="43"/>
      <c r="O34" s="43"/>
      <c r="P34" s="43"/>
      <c r="Q34" s="43"/>
      <c r="R34" s="43"/>
      <c r="S34" s="43"/>
      <c r="T34" s="43"/>
      <c r="U34" s="43"/>
      <c r="V34" s="43"/>
      <c r="W34" s="43"/>
      <c r="X34" s="43"/>
      <c r="Y34" s="43"/>
      <c r="Z34" s="43"/>
    </row>
    <row r="35">
      <c r="A35" s="45" t="s">
        <v>48</v>
      </c>
      <c r="B35" s="60" t="s">
        <v>138</v>
      </c>
      <c r="C35" s="98">
        <f t="shared" si="1"/>
        <v>1407244</v>
      </c>
      <c r="D35" s="99">
        <v>109.0</v>
      </c>
      <c r="E35" s="99">
        <v>91112.0</v>
      </c>
      <c r="F35" s="99">
        <v>1316023.0</v>
      </c>
      <c r="G35" s="43"/>
      <c r="H35" s="43"/>
      <c r="I35" s="43"/>
      <c r="J35" s="43"/>
      <c r="K35" s="43"/>
      <c r="L35" s="43"/>
      <c r="M35" s="43"/>
      <c r="N35" s="43"/>
      <c r="O35" s="43"/>
      <c r="P35" s="43"/>
      <c r="Q35" s="43"/>
      <c r="R35" s="43"/>
      <c r="S35" s="43"/>
      <c r="T35" s="43"/>
      <c r="U35" s="43"/>
      <c r="V35" s="43"/>
      <c r="W35" s="43"/>
      <c r="X35" s="43"/>
      <c r="Y35" s="43"/>
      <c r="Z35" s="43"/>
    </row>
    <row r="36">
      <c r="A36" s="45" t="s">
        <v>50</v>
      </c>
      <c r="B36" s="60" t="s">
        <v>249</v>
      </c>
      <c r="C36" s="98">
        <f t="shared" si="1"/>
        <v>525837</v>
      </c>
      <c r="D36" s="99">
        <v>69015.0</v>
      </c>
      <c r="E36" s="99">
        <v>456822.0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140</v>
      </c>
      <c r="C37" s="98">
        <f t="shared" si="1"/>
        <v>159384</v>
      </c>
      <c r="D37" s="99">
        <v>0.0</v>
      </c>
      <c r="E37" s="99">
        <v>159384.0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79957</v>
      </c>
      <c r="D38" s="99">
        <v>4894.0</v>
      </c>
      <c r="E38" s="99">
        <v>53300.0</v>
      </c>
      <c r="F38" s="99">
        <v>21763.0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125537455</v>
      </c>
      <c r="D40" s="104">
        <f t="shared" si="2"/>
        <v>82816792</v>
      </c>
      <c r="E40" s="104">
        <f t="shared" si="2"/>
        <v>20361837</v>
      </c>
      <c r="F40" s="104">
        <f t="shared" si="2"/>
        <v>22358826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MAKE-A-WISH AMERICA</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1071644.0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1.9871421E7</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1.1631011E7</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2471425.0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1166740.0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4186998.0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5.3405623E7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2.113781E7</v>
      </c>
      <c r="E12" s="109">
        <f>D11-D12</f>
        <v>32267813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4.0834048E7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25397.0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3221615.0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116748112</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6655218.0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738000.0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1.141E7</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5077349.0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1.3479799E7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37360366</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4.6033018E7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3.3354728E7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79387746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116748112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MAKE-A-WISH AMERICA</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2023'!C40</f>
        <v>125537455</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2023'!C31</f>
        <v>3203808</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122333647</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10194470.58</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2023'!E2+'Balance Sheet 2023'!E3</f>
        <v>20943065</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2.054355332</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2023'!E30</f>
        <v>46033018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2023'!C40</f>
        <v>125537455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10461454.58</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4.400250236</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2023'!E13:E15)</f>
        <v>40859445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2023'!C40</f>
        <v>125537455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10461454.58</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3.905713558</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5.96006889</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2023'!E2:E7,'Revenues 2023'!F10:F15)</f>
        <v>100148671</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2023'!F44</f>
        <v>130963023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0.7647095242</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2023'!C7:C9)</f>
        <v>24683858</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2023'!C10:C12)</f>
        <v>4863010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29546868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2023'!C40</f>
        <v>125537455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0.235362968</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2023'!C10:C11)</f>
        <v>3081509</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2023'!C7:C9)</f>
        <v>24683858</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0.1248390345</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250</v>
      </c>
      <c r="D41" s="75">
        <f>'Expenses 2023'!D40</f>
        <v>82816792</v>
      </c>
      <c r="E41" s="165">
        <f t="shared" ref="E41:E44" si="1">D41/$D$44</f>
        <v>0.6596978726</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2023'!E40</f>
        <v>20361837</v>
      </c>
      <c r="E42" s="165">
        <f t="shared" si="1"/>
        <v>0.162197306</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2023'!F40</f>
        <v>22358826</v>
      </c>
      <c r="E43" s="165">
        <f t="shared" si="1"/>
        <v>0.1781048214</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125537455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2023'!F9</f>
        <v>100549595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2023'!F40</f>
        <v>22358826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D47/D48</f>
        <v>4.497087414</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2023'!E2:E10)</f>
        <v>40399239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2023'!E19:E22)</f>
        <v>18803218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2.148527928</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2023'!E25:E26)</f>
        <v>5077349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2023'!E18</f>
        <v>116748112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0.04348977395</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MAKE-A-WISH AMERICA</v>
      </c>
      <c r="B1" s="2" t="s">
        <v>251</v>
      </c>
      <c r="C1" s="139"/>
      <c r="D1" s="139"/>
      <c r="E1" s="139"/>
      <c r="F1" s="140"/>
      <c r="G1" s="140"/>
      <c r="H1" s="140"/>
      <c r="I1" s="43"/>
      <c r="J1" s="43"/>
      <c r="K1" s="43"/>
      <c r="L1" s="43"/>
      <c r="M1" s="43"/>
      <c r="N1" s="43"/>
      <c r="O1" s="43"/>
      <c r="P1" s="43"/>
      <c r="Q1" s="43"/>
      <c r="R1" s="43"/>
      <c r="S1" s="43"/>
      <c r="T1" s="43"/>
      <c r="U1" s="43"/>
      <c r="V1" s="43"/>
      <c r="W1" s="43"/>
      <c r="X1" s="43"/>
      <c r="Y1" s="43"/>
    </row>
    <row r="2">
      <c r="A2" s="141" t="s">
        <v>185</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186</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252</v>
      </c>
      <c r="E4" s="45" t="s">
        <v>253</v>
      </c>
      <c r="F4" s="45" t="s">
        <v>254</v>
      </c>
      <c r="G4" s="59" t="s">
        <v>255</v>
      </c>
      <c r="H4" s="59"/>
      <c r="I4" s="43"/>
      <c r="J4" s="43"/>
      <c r="K4" s="43"/>
      <c r="L4" s="43"/>
      <c r="M4" s="43"/>
      <c r="N4" s="43"/>
      <c r="O4" s="43"/>
      <c r="P4" s="43"/>
      <c r="Q4" s="43"/>
      <c r="R4" s="43"/>
      <c r="S4" s="43"/>
      <c r="T4" s="43"/>
      <c r="U4" s="43"/>
      <c r="V4" s="43"/>
      <c r="W4" s="43"/>
      <c r="X4" s="43"/>
      <c r="Y4" s="43"/>
    </row>
    <row r="5">
      <c r="A5" s="139"/>
      <c r="B5" s="49"/>
      <c r="C5" s="148" t="s">
        <v>185</v>
      </c>
      <c r="D5" s="177">
        <f>'Ratios 2021'!D8</f>
        <v>1.369238294</v>
      </c>
      <c r="E5" s="177">
        <f>'Ratios 2022'!D8</f>
        <v>1.466122544</v>
      </c>
      <c r="F5" s="177">
        <f>'Ratios 2023'!D8</f>
        <v>2.054355332</v>
      </c>
      <c r="G5" s="177">
        <f>average(D5:F5)</f>
        <v>1.62990539</v>
      </c>
      <c r="H5" s="150" t="s">
        <v>192</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193</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194</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252</v>
      </c>
      <c r="E9" s="45" t="s">
        <v>253</v>
      </c>
      <c r="F9" s="45" t="s">
        <v>254</v>
      </c>
      <c r="G9" s="59" t="s">
        <v>255</v>
      </c>
      <c r="H9" s="59"/>
      <c r="I9" s="43"/>
      <c r="J9" s="43"/>
      <c r="K9" s="43"/>
      <c r="L9" s="43"/>
      <c r="M9" s="43"/>
      <c r="N9" s="43"/>
      <c r="O9" s="43"/>
      <c r="P9" s="43"/>
      <c r="Q9" s="43"/>
      <c r="R9" s="43"/>
      <c r="S9" s="43"/>
      <c r="T9" s="43"/>
      <c r="U9" s="43"/>
      <c r="V9" s="43"/>
      <c r="W9" s="43"/>
      <c r="X9" s="43"/>
      <c r="Y9" s="43"/>
    </row>
    <row r="10">
      <c r="A10" s="139"/>
      <c r="B10" s="49"/>
      <c r="C10" s="148" t="s">
        <v>193</v>
      </c>
      <c r="D10" s="149">
        <f>'Ratios 2021'!D14</f>
        <v>4.068624623</v>
      </c>
      <c r="E10" s="149">
        <f>'Ratios 2022'!D14</f>
        <v>3.789702269</v>
      </c>
      <c r="F10" s="149">
        <f>'Ratios 2023'!D14</f>
        <v>4.400250236</v>
      </c>
      <c r="G10" s="177">
        <f>average(D10:F10)</f>
        <v>4.086192376</v>
      </c>
      <c r="H10" s="150" t="s">
        <v>192</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198</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199</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252</v>
      </c>
      <c r="E14" s="45" t="s">
        <v>253</v>
      </c>
      <c r="F14" s="45" t="s">
        <v>254</v>
      </c>
      <c r="G14" s="59" t="s">
        <v>255</v>
      </c>
      <c r="H14" s="59"/>
      <c r="I14" s="43"/>
      <c r="J14" s="43"/>
      <c r="K14" s="43"/>
      <c r="L14" s="43"/>
      <c r="M14" s="43"/>
      <c r="N14" s="43"/>
      <c r="O14" s="43"/>
      <c r="P14" s="43"/>
      <c r="Q14" s="43"/>
      <c r="R14" s="43"/>
      <c r="S14" s="43"/>
      <c r="T14" s="43"/>
      <c r="U14" s="43"/>
      <c r="V14" s="43"/>
      <c r="W14" s="43"/>
      <c r="X14" s="43"/>
      <c r="Y14" s="43"/>
    </row>
    <row r="15">
      <c r="A15" s="139"/>
      <c r="B15" s="49"/>
      <c r="C15" s="148" t="s">
        <v>201</v>
      </c>
      <c r="D15" s="180">
        <f>'Ratios 2021'!D20</f>
        <v>3.16572061</v>
      </c>
      <c r="E15" s="180">
        <f>'Ratios 2022'!D20</f>
        <v>3.331257143</v>
      </c>
      <c r="F15" s="180">
        <f>'Ratios 2023'!D20</f>
        <v>3.905713558</v>
      </c>
      <c r="G15" s="177">
        <f>average(D15:F15)</f>
        <v>3.46756377</v>
      </c>
      <c r="H15" s="150" t="s">
        <v>192</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203</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204</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252</v>
      </c>
      <c r="E19" s="45" t="s">
        <v>253</v>
      </c>
      <c r="F19" s="45" t="s">
        <v>254</v>
      </c>
      <c r="G19" s="59" t="s">
        <v>255</v>
      </c>
      <c r="H19" s="59"/>
      <c r="I19" s="43"/>
      <c r="J19" s="43"/>
      <c r="K19" s="43"/>
      <c r="L19" s="43"/>
      <c r="M19" s="43"/>
      <c r="N19" s="43"/>
      <c r="O19" s="43"/>
      <c r="P19" s="43"/>
      <c r="Q19" s="43"/>
      <c r="R19" s="43"/>
      <c r="S19" s="43"/>
      <c r="T19" s="43"/>
      <c r="U19" s="43"/>
      <c r="V19" s="43"/>
      <c r="W19" s="43"/>
      <c r="X19" s="43"/>
      <c r="Y19" s="43"/>
    </row>
    <row r="20">
      <c r="A20" s="139"/>
      <c r="B20" s="49"/>
      <c r="C20" s="148" t="s">
        <v>203</v>
      </c>
      <c r="D20" s="163">
        <f>'Ratios 2021'!D26</f>
        <v>0.7780833311</v>
      </c>
      <c r="E20" s="163">
        <f>'Ratios 2022'!D26</f>
        <v>0.7894711829</v>
      </c>
      <c r="F20" s="163">
        <f>'Ratios 2023'!D26</f>
        <v>0.7647095242</v>
      </c>
      <c r="G20" s="181">
        <f>average(D20:F20)</f>
        <v>0.777421346</v>
      </c>
      <c r="H20" s="150" t="s">
        <v>207</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208</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209</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252</v>
      </c>
      <c r="E24" s="45" t="s">
        <v>253</v>
      </c>
      <c r="F24" s="45" t="s">
        <v>254</v>
      </c>
      <c r="G24" s="59" t="s">
        <v>255</v>
      </c>
      <c r="H24" s="59"/>
      <c r="I24" s="43"/>
      <c r="J24" s="43"/>
      <c r="K24" s="43"/>
      <c r="L24" s="43"/>
      <c r="M24" s="43"/>
      <c r="N24" s="43"/>
      <c r="O24" s="43"/>
      <c r="P24" s="43"/>
      <c r="Q24" s="43"/>
      <c r="R24" s="43"/>
      <c r="S24" s="43"/>
      <c r="T24" s="43"/>
      <c r="U24" s="43"/>
      <c r="V24" s="43"/>
      <c r="W24" s="43"/>
      <c r="X24" s="43"/>
      <c r="Y24" s="43"/>
    </row>
    <row r="25">
      <c r="A25" s="139"/>
      <c r="B25" s="49"/>
      <c r="C25" s="148" t="s">
        <v>213</v>
      </c>
      <c r="D25" s="163">
        <f>'Ratios 2021'!D33</f>
        <v>0.2242404321</v>
      </c>
      <c r="E25" s="163">
        <f>'Ratios 2022'!D33</f>
        <v>0.2405859088</v>
      </c>
      <c r="F25" s="163">
        <f>'Ratios 2023'!D33</f>
        <v>0.235362968</v>
      </c>
      <c r="G25" s="181">
        <f>average(D25:F25)</f>
        <v>0.2333964363</v>
      </c>
      <c r="H25" s="150" t="s">
        <v>214</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215</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216</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252</v>
      </c>
      <c r="E29" s="45" t="s">
        <v>253</v>
      </c>
      <c r="F29" s="45" t="s">
        <v>254</v>
      </c>
      <c r="G29" s="59" t="s">
        <v>255</v>
      </c>
      <c r="H29" s="59"/>
      <c r="I29" s="43"/>
      <c r="J29" s="43"/>
      <c r="K29" s="43"/>
      <c r="L29" s="43"/>
      <c r="M29" s="43"/>
      <c r="N29" s="43"/>
      <c r="O29" s="43"/>
      <c r="P29" s="43"/>
      <c r="Q29" s="43"/>
      <c r="R29" s="43"/>
      <c r="S29" s="43"/>
      <c r="T29" s="43"/>
      <c r="U29" s="43"/>
      <c r="V29" s="43"/>
      <c r="W29" s="43"/>
      <c r="X29" s="43"/>
      <c r="Y29" s="43"/>
    </row>
    <row r="30">
      <c r="A30" s="139"/>
      <c r="B30" s="49"/>
      <c r="C30" s="148" t="s">
        <v>215</v>
      </c>
      <c r="D30" s="163">
        <f>'Ratios 2021'!D38</f>
        <v>0.1152915858</v>
      </c>
      <c r="E30" s="163">
        <f>'Ratios 2022'!D38</f>
        <v>0.1092704792</v>
      </c>
      <c r="F30" s="163">
        <f>'Ratios 2023'!D38</f>
        <v>0.1248390345</v>
      </c>
      <c r="G30" s="181">
        <f>average(D30:F30)</f>
        <v>0.1164670332</v>
      </c>
      <c r="H30" s="150" t="s">
        <v>218</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219</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220</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252</v>
      </c>
      <c r="E34" s="45" t="s">
        <v>253</v>
      </c>
      <c r="F34" s="45" t="s">
        <v>254</v>
      </c>
      <c r="G34" s="59" t="s">
        <v>255</v>
      </c>
      <c r="H34" s="59"/>
      <c r="I34" s="43"/>
      <c r="J34" s="43"/>
      <c r="K34" s="43"/>
      <c r="L34" s="43"/>
      <c r="M34" s="43"/>
      <c r="N34" s="43"/>
      <c r="O34" s="43"/>
      <c r="P34" s="43"/>
      <c r="Q34" s="43"/>
      <c r="R34" s="43"/>
      <c r="S34" s="43"/>
      <c r="T34" s="43"/>
      <c r="U34" s="43"/>
      <c r="V34" s="43"/>
      <c r="W34" s="43"/>
      <c r="X34" s="43"/>
      <c r="Y34" s="43"/>
    </row>
    <row r="35">
      <c r="A35" s="139"/>
      <c r="B35" s="49"/>
      <c r="C35" s="148" t="s">
        <v>256</v>
      </c>
      <c r="D35" s="163">
        <f>'Ratios 2021'!E41</f>
        <v>0.6586014362</v>
      </c>
      <c r="E35" s="163">
        <f>'Ratios 2022'!E41</f>
        <v>0.6470915359</v>
      </c>
      <c r="F35" s="163">
        <f>'Ratios 2023'!E41</f>
        <v>0.6596978726</v>
      </c>
      <c r="G35" s="181">
        <f t="shared" ref="G35:G37" si="1">average(D35:F35)</f>
        <v>0.6551302816</v>
      </c>
      <c r="H35" s="181"/>
      <c r="I35" s="43"/>
      <c r="J35" s="43"/>
      <c r="K35" s="43"/>
      <c r="L35" s="43"/>
      <c r="M35" s="43"/>
      <c r="N35" s="43"/>
      <c r="O35" s="43"/>
      <c r="P35" s="43"/>
      <c r="Q35" s="43"/>
      <c r="R35" s="43"/>
      <c r="S35" s="43"/>
      <c r="T35" s="43"/>
      <c r="U35" s="43"/>
      <c r="V35" s="43"/>
      <c r="W35" s="43"/>
      <c r="X35" s="43"/>
      <c r="Y35" s="43"/>
    </row>
    <row r="36">
      <c r="A36" s="139"/>
      <c r="B36" s="52"/>
      <c r="C36" s="148" t="s">
        <v>222</v>
      </c>
      <c r="D36" s="163">
        <f>'Ratios 2021'!E42</f>
        <v>0.1322885874</v>
      </c>
      <c r="E36" s="163">
        <f>'Ratios 2022'!E42</f>
        <v>0.1363925722</v>
      </c>
      <c r="F36" s="163">
        <f>'Ratios 2023'!E42</f>
        <v>0.162197306</v>
      </c>
      <c r="G36" s="181">
        <f t="shared" si="1"/>
        <v>0.1436261552</v>
      </c>
      <c r="H36" s="181"/>
      <c r="I36" s="43"/>
      <c r="J36" s="43"/>
      <c r="K36" s="43"/>
      <c r="L36" s="43"/>
      <c r="M36" s="43"/>
      <c r="N36" s="43"/>
      <c r="O36" s="43"/>
      <c r="P36" s="43"/>
      <c r="Q36" s="43"/>
      <c r="R36" s="43"/>
      <c r="S36" s="43"/>
      <c r="T36" s="43"/>
      <c r="U36" s="43"/>
      <c r="V36" s="43"/>
      <c r="W36" s="43"/>
      <c r="X36" s="43"/>
      <c r="Y36" s="43"/>
    </row>
    <row r="37">
      <c r="A37" s="139"/>
      <c r="B37" s="182"/>
      <c r="C37" s="148" t="s">
        <v>223</v>
      </c>
      <c r="D37" s="163">
        <f>'Ratios 2021'!E43</f>
        <v>0.2091099764</v>
      </c>
      <c r="E37" s="163">
        <f>'Ratios 2022'!E43</f>
        <v>0.2165158919</v>
      </c>
      <c r="F37" s="163">
        <f>'Ratios 2023'!E43</f>
        <v>0.1781048214</v>
      </c>
      <c r="G37" s="181">
        <f t="shared" si="1"/>
        <v>0.2012435632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224</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225</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252</v>
      </c>
      <c r="E41" s="45" t="s">
        <v>253</v>
      </c>
      <c r="F41" s="45" t="s">
        <v>254</v>
      </c>
      <c r="G41" s="59" t="s">
        <v>255</v>
      </c>
      <c r="H41" s="59"/>
      <c r="I41" s="43"/>
      <c r="J41" s="43"/>
      <c r="K41" s="43"/>
      <c r="L41" s="43"/>
      <c r="M41" s="43"/>
      <c r="N41" s="43"/>
      <c r="O41" s="43"/>
      <c r="P41" s="43"/>
      <c r="Q41" s="43"/>
      <c r="R41" s="43"/>
      <c r="S41" s="43"/>
      <c r="T41" s="43"/>
      <c r="U41" s="43"/>
      <c r="V41" s="43"/>
      <c r="W41" s="43"/>
      <c r="X41" s="43"/>
      <c r="Y41" s="43"/>
    </row>
    <row r="42">
      <c r="A42" s="139"/>
      <c r="B42" s="49"/>
      <c r="C42" s="148" t="s">
        <v>228</v>
      </c>
      <c r="D42" s="166">
        <f>'Ratios 2021'!D49</f>
        <v>4.207122905</v>
      </c>
      <c r="E42" s="166">
        <f>'Ratios 2022'!D49</f>
        <v>3.970864302</v>
      </c>
      <c r="F42" s="166">
        <f>'Ratios 2023'!D49</f>
        <v>4.497087414</v>
      </c>
      <c r="G42" s="183">
        <f>average(D42:F42)</f>
        <v>4.225024874</v>
      </c>
      <c r="H42" s="150" t="s">
        <v>229</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230</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231</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252</v>
      </c>
      <c r="E46" s="45" t="s">
        <v>253</v>
      </c>
      <c r="F46" s="45" t="s">
        <v>254</v>
      </c>
      <c r="G46" s="59" t="s">
        <v>255</v>
      </c>
      <c r="H46" s="59"/>
      <c r="I46" s="43"/>
      <c r="J46" s="43"/>
      <c r="K46" s="43"/>
      <c r="L46" s="43"/>
      <c r="M46" s="43"/>
      <c r="N46" s="43"/>
      <c r="O46" s="43"/>
      <c r="P46" s="43"/>
      <c r="Q46" s="43"/>
      <c r="R46" s="43"/>
      <c r="S46" s="43"/>
      <c r="T46" s="43"/>
      <c r="U46" s="43"/>
      <c r="V46" s="43"/>
      <c r="W46" s="43"/>
      <c r="X46" s="43"/>
      <c r="Y46" s="43"/>
    </row>
    <row r="47">
      <c r="A47" s="139"/>
      <c r="B47" s="49"/>
      <c r="C47" s="148" t="s">
        <v>234</v>
      </c>
      <c r="D47" s="149">
        <f>'Ratios 2021'!D54</f>
        <v>3.106556018</v>
      </c>
      <c r="E47" s="149">
        <f>'Ratios 2022'!D54</f>
        <v>4.628238816</v>
      </c>
      <c r="F47" s="149">
        <f>'Ratios 2023'!D54</f>
        <v>2.148527928</v>
      </c>
      <c r="G47" s="177">
        <f>average(D47:F47)</f>
        <v>3.29444092</v>
      </c>
      <c r="H47" s="150" t="s">
        <v>235</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236</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237</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252</v>
      </c>
      <c r="E51" s="45" t="s">
        <v>253</v>
      </c>
      <c r="F51" s="45" t="s">
        <v>254</v>
      </c>
      <c r="G51" s="59" t="s">
        <v>255</v>
      </c>
      <c r="H51" s="59"/>
      <c r="I51" s="43"/>
      <c r="J51" s="43"/>
      <c r="K51" s="43"/>
      <c r="L51" s="43"/>
      <c r="M51" s="43"/>
      <c r="N51" s="43"/>
      <c r="O51" s="43"/>
      <c r="P51" s="43"/>
      <c r="Q51" s="43"/>
      <c r="R51" s="43"/>
      <c r="S51" s="43"/>
      <c r="T51" s="43"/>
      <c r="U51" s="43"/>
      <c r="V51" s="43"/>
      <c r="W51" s="43"/>
      <c r="X51" s="43"/>
      <c r="Y51" s="43"/>
    </row>
    <row r="52">
      <c r="A52" s="139"/>
      <c r="B52" s="49"/>
      <c r="C52" s="148" t="s">
        <v>240</v>
      </c>
      <c r="D52" s="184">
        <f>'Ratios 2021'!D59</f>
        <v>0.1854888276</v>
      </c>
      <c r="E52" s="184">
        <f>'Ratios 2022'!D59</f>
        <v>0.1590553659</v>
      </c>
      <c r="F52" s="184">
        <f>'Ratios 2023'!D59</f>
        <v>0.04348977395</v>
      </c>
      <c r="G52" s="185">
        <f>average(D52:F52)</f>
        <v>0.1293446558</v>
      </c>
      <c r="H52" s="150" t="s">
        <v>241</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MAKE-A-WISH AMERICA</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MAKE-A-WISH AMERICA</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461280.0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1.00026326E8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4753069.0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100487606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2.0607527E7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5800.0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20613327</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629998.0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1539421.0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1962444.0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-423023</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-423023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5.9377637E7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5.5883076E7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3494561</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3494561</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2512451.0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99</v>
      </c>
      <c r="D40" s="74"/>
      <c r="E40" s="48">
        <v>624186.0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100</v>
      </c>
      <c r="D41" s="74"/>
      <c r="E41" s="48">
        <v>393974.0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221693.0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3752304</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128554773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MAKE-A-WISH AMERICA</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53957963</v>
      </c>
      <c r="D3" s="99">
        <v>5.3957963E7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59971</v>
      </c>
      <c r="D5" s="99">
        <v>59971.0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3240071</v>
      </c>
      <c r="D7" s="99">
        <v>2548663.0</v>
      </c>
      <c r="E7" s="99">
        <v>282849.0</v>
      </c>
      <c r="F7" s="99">
        <v>408559.0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18335788</v>
      </c>
      <c r="D9" s="99">
        <v>8307494.0</v>
      </c>
      <c r="E9" s="99">
        <v>7845435.0</v>
      </c>
      <c r="F9" s="99">
        <v>2182859.0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555012</v>
      </c>
      <c r="D10" s="99">
        <v>202449.0</v>
      </c>
      <c r="E10" s="99">
        <v>291605.0</v>
      </c>
      <c r="F10" s="99">
        <v>60958.0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1932503</v>
      </c>
      <c r="D11" s="99">
        <v>1022556.0</v>
      </c>
      <c r="E11" s="99">
        <v>684052.0</v>
      </c>
      <c r="F11" s="99">
        <v>225895.0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1549981</v>
      </c>
      <c r="D12" s="99">
        <v>802259.0</v>
      </c>
      <c r="E12" s="99">
        <v>560314.0</v>
      </c>
      <c r="F12" s="99">
        <v>187408.0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36499</v>
      </c>
      <c r="D15" s="99">
        <v>8902.0</v>
      </c>
      <c r="E15" s="99">
        <v>27597.0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1401424</v>
      </c>
      <c r="D16" s="99">
        <v>1486.0</v>
      </c>
      <c r="E16" s="99">
        <v>1399938.0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7422712</v>
      </c>
      <c r="D18" s="99">
        <v>0.0</v>
      </c>
      <c r="E18" s="99">
        <v>0.0</v>
      </c>
      <c r="F18" s="99">
        <v>7422712.0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58404</v>
      </c>
      <c r="D19" s="99">
        <v>0.0</v>
      </c>
      <c r="E19" s="99">
        <v>58404.0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2053963</v>
      </c>
      <c r="D20" s="99">
        <v>218832.0</v>
      </c>
      <c r="E20" s="99">
        <v>607003.0</v>
      </c>
      <c r="F20" s="99">
        <v>1228128.0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171710</v>
      </c>
      <c r="D21" s="99">
        <v>171710.0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9440911</v>
      </c>
      <c r="D22" s="99">
        <v>232845.0</v>
      </c>
      <c r="E22" s="99">
        <v>376925.0</v>
      </c>
      <c r="F22" s="99">
        <v>8831141.0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7722830</v>
      </c>
      <c r="D23" s="99">
        <v>5670157.0</v>
      </c>
      <c r="E23" s="99">
        <v>1526948.0</v>
      </c>
      <c r="F23" s="99">
        <v>525725.0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6793</v>
      </c>
      <c r="D25" s="99">
        <v>0.0</v>
      </c>
      <c r="E25" s="99">
        <v>6793.0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371776</v>
      </c>
      <c r="D26" s="99">
        <v>121418.0</v>
      </c>
      <c r="E26" s="99">
        <v>171591.0</v>
      </c>
      <c r="F26" s="99">
        <v>78767.0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335805</v>
      </c>
      <c r="D28" s="99">
        <v>18866.0</v>
      </c>
      <c r="E28" s="99">
        <v>283896.0</v>
      </c>
      <c r="F28" s="99">
        <v>33043.0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2023864</v>
      </c>
      <c r="D31" s="99">
        <v>1322939.0</v>
      </c>
      <c r="E31" s="99">
        <v>510093.0</v>
      </c>
      <c r="F31" s="99">
        <v>190832.0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869617</v>
      </c>
      <c r="D32" s="99">
        <v>463908.0</v>
      </c>
      <c r="E32" s="99">
        <v>302932.0</v>
      </c>
      <c r="F32" s="99">
        <v>102777.0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102" t="s">
        <v>138</v>
      </c>
      <c r="C34" s="98">
        <f t="shared" si="1"/>
        <v>1226906</v>
      </c>
      <c r="D34" s="99">
        <v>46337.0</v>
      </c>
      <c r="E34" s="99">
        <v>8189.0</v>
      </c>
      <c r="F34" s="99">
        <v>1172380.0</v>
      </c>
      <c r="G34" s="43"/>
      <c r="H34" s="43"/>
      <c r="I34" s="43"/>
      <c r="J34" s="43"/>
      <c r="K34" s="43"/>
      <c r="L34" s="43"/>
      <c r="M34" s="43"/>
      <c r="N34" s="43"/>
      <c r="O34" s="43"/>
      <c r="P34" s="43"/>
      <c r="Q34" s="43"/>
      <c r="R34" s="43"/>
      <c r="S34" s="43"/>
      <c r="T34" s="43"/>
      <c r="U34" s="43"/>
      <c r="V34" s="43"/>
      <c r="W34" s="43"/>
      <c r="X34" s="43"/>
      <c r="Y34" s="43"/>
      <c r="Z34" s="43"/>
    </row>
    <row r="35">
      <c r="A35" s="45" t="s">
        <v>48</v>
      </c>
      <c r="B35" s="103" t="s">
        <v>139</v>
      </c>
      <c r="C35" s="98">
        <f t="shared" si="1"/>
        <v>1219039</v>
      </c>
      <c r="D35" s="99">
        <v>0.0</v>
      </c>
      <c r="E35" s="99">
        <v>0.0</v>
      </c>
      <c r="F35" s="99">
        <v>1219039.0</v>
      </c>
      <c r="G35" s="43"/>
      <c r="H35" s="43"/>
      <c r="I35" s="43"/>
      <c r="J35" s="43"/>
      <c r="K35" s="43"/>
      <c r="L35" s="43"/>
      <c r="M35" s="43"/>
      <c r="N35" s="43"/>
      <c r="O35" s="43"/>
      <c r="P35" s="43"/>
      <c r="Q35" s="43"/>
      <c r="R35" s="43"/>
      <c r="S35" s="43"/>
      <c r="T35" s="43"/>
      <c r="U35" s="43"/>
      <c r="V35" s="43"/>
      <c r="W35" s="43"/>
      <c r="X35" s="43"/>
      <c r="Y35" s="43"/>
      <c r="Z35" s="43"/>
    </row>
    <row r="36">
      <c r="A36" s="45" t="s">
        <v>50</v>
      </c>
      <c r="B36" s="103" t="s">
        <v>140</v>
      </c>
      <c r="C36" s="98">
        <f t="shared" si="1"/>
        <v>137439</v>
      </c>
      <c r="D36" s="99">
        <v>0.0</v>
      </c>
      <c r="E36" s="99">
        <v>137439.0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141</v>
      </c>
      <c r="C37" s="98">
        <f t="shared" si="1"/>
        <v>91752</v>
      </c>
      <c r="D37" s="99">
        <v>48501.0</v>
      </c>
      <c r="E37" s="99">
        <v>28361.0</v>
      </c>
      <c r="F37" s="99">
        <v>14890.0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114222733</v>
      </c>
      <c r="D40" s="104">
        <f t="shared" si="2"/>
        <v>75227256</v>
      </c>
      <c r="E40" s="104">
        <f t="shared" si="2"/>
        <v>15110364</v>
      </c>
      <c r="F40" s="104">
        <f t="shared" si="2"/>
        <v>23885113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MAKE-A-WISH AMERICA</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1.2718848E7</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83401.0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5593750.0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1598948.0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87827.0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3930233.0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5.0721485E7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1.3214352E7</v>
      </c>
      <c r="E12" s="109">
        <f>D11-D12</f>
        <v>37507133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3.0107708E7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25397.0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3082105.0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94735350</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6739784.0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990000.0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1.7572349E7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1.1122924E7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36425057</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3.8727452E7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1.9582841E7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58310293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94735350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MAKE-A-WISH AMERICA</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2021'!C40</f>
        <v>114222733</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2021'!C31</f>
        <v>2023864</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112198869</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9349905.75</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2021'!E2+'Balance Sheet 2021'!E3</f>
        <v>12802249</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1.369238294</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2021'!E30</f>
        <v>38727452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2021'!C40</f>
        <v>114222733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9518561.083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4.068624623</v>
      </c>
      <c r="E14" s="150" t="s">
        <v>192</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2021'!E13:E15)</f>
        <v>30133105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2021'!C40</f>
        <v>114222733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9518561.083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3.16572061</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4.534958904</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2021'!E2:E7,'Revenues 2021'!F10:F15)</f>
        <v>100026326</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2021'!F44</f>
        <v>128554773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0.7780833311</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2021'!C7:C9)</f>
        <v>21575859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2021'!C10:C12)</f>
        <v>4037496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25613355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2021'!C40</f>
        <v>114222733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0.2242404321</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2021'!C10:C11)</f>
        <v>2487515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2021'!C7:C9)</f>
        <v>21575859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0.1152915858</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221</v>
      </c>
      <c r="D41" s="75">
        <f>'Expenses 2021'!D40</f>
        <v>75227256</v>
      </c>
      <c r="E41" s="165">
        <f t="shared" ref="E41:E44" si="1">D41/$D$44</f>
        <v>0.6586014362</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2021'!E40</f>
        <v>15110364</v>
      </c>
      <c r="E42" s="165">
        <f t="shared" si="1"/>
        <v>0.1322885874</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2021'!F40</f>
        <v>23885113</v>
      </c>
      <c r="E43" s="165">
        <f t="shared" si="1"/>
        <v>0.2091099764</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114222733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2021'!F9</f>
        <v>100487606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2021'!F40</f>
        <v>23885113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D47/D48</f>
        <v>4.207122905</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2021'!E2:E10)</f>
        <v>24013007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2021'!E19:E22)</f>
        <v>7729784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3.106556018</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2021'!E25:E26)</f>
        <v>17572349</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2021'!E18</f>
        <v>94735350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0.1854888276</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MAKE-A-WISH AMERICA</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247951.0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1.06796679E8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5596925.0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107044630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2.3460461E7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660786.0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24121247</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826173.0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2053354.0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2412944.0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-359590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-359590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242</v>
      </c>
      <c r="D26" s="50">
        <v>9255197.0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9596211.0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-341014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-341014</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2653881.0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243</v>
      </c>
      <c r="D40" s="74"/>
      <c r="E40" s="48">
        <v>947526.0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244</v>
      </c>
      <c r="D41" s="74"/>
      <c r="E41" s="48">
        <v>383369.0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3984776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135276222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MAKE-A-WISH AMERICA</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52440973</v>
      </c>
      <c r="D3" s="99">
        <v>5.2440973E7</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32490</v>
      </c>
      <c r="D5" s="99">
        <v>32490.0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4599976</v>
      </c>
      <c r="D7" s="99">
        <v>1209946.0</v>
      </c>
      <c r="E7" s="99">
        <v>2883842.0</v>
      </c>
      <c r="F7" s="99">
        <v>506188.0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20830058</v>
      </c>
      <c r="D9" s="99">
        <v>1.2107906E7</v>
      </c>
      <c r="E9" s="99">
        <v>6758523.0</v>
      </c>
      <c r="F9" s="99">
        <v>1963629.0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535998</v>
      </c>
      <c r="D10" s="99">
        <v>300684.0</v>
      </c>
      <c r="E10" s="99">
        <v>193783.0</v>
      </c>
      <c r="F10" s="99">
        <v>41531.0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2242754</v>
      </c>
      <c r="D11" s="99">
        <v>1283191.0</v>
      </c>
      <c r="E11" s="99">
        <v>747941.0</v>
      </c>
      <c r="F11" s="99">
        <v>211622.0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1745588</v>
      </c>
      <c r="D12" s="99">
        <v>963708.0</v>
      </c>
      <c r="E12" s="99">
        <v>613840.0</v>
      </c>
      <c r="F12" s="99">
        <v>168040.0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103907</v>
      </c>
      <c r="D15" s="99">
        <v>1349.0</v>
      </c>
      <c r="E15" s="99">
        <v>102558.0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1532818</v>
      </c>
      <c r="D16" s="99">
        <v>914720.0</v>
      </c>
      <c r="E16" s="99">
        <v>471428.0</v>
      </c>
      <c r="F16" s="99">
        <v>146670.0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6783489</v>
      </c>
      <c r="D18" s="99">
        <v>0.0</v>
      </c>
      <c r="E18" s="99">
        <v>0.0</v>
      </c>
      <c r="F18" s="99">
        <v>6783489.0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56152</v>
      </c>
      <c r="D19" s="99">
        <v>0.0</v>
      </c>
      <c r="E19" s="99">
        <v>56152.0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3054981</v>
      </c>
      <c r="D20" s="99">
        <v>42001.0</v>
      </c>
      <c r="E20" s="99">
        <v>553790.0</v>
      </c>
      <c r="F20" s="99">
        <v>2459190.0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3315448</v>
      </c>
      <c r="D21" s="99">
        <v>0.0</v>
      </c>
      <c r="E21" s="99">
        <v>0.0</v>
      </c>
      <c r="F21" s="99">
        <v>3315448.0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8631389</v>
      </c>
      <c r="D22" s="99">
        <v>177778.0</v>
      </c>
      <c r="E22" s="99">
        <v>340786.0</v>
      </c>
      <c r="F22" s="99">
        <v>8112825.0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8687671</v>
      </c>
      <c r="D23" s="99">
        <v>6618006.0</v>
      </c>
      <c r="E23" s="99">
        <v>1476071.0</v>
      </c>
      <c r="F23" s="99">
        <v>593594.0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12588</v>
      </c>
      <c r="D25" s="99">
        <v>0.0</v>
      </c>
      <c r="E25" s="99">
        <v>12588.0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890023</v>
      </c>
      <c r="D26" s="99">
        <v>150323.0</v>
      </c>
      <c r="E26" s="99">
        <v>587876.0</v>
      </c>
      <c r="F26" s="99">
        <v>151824.0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2186732</v>
      </c>
      <c r="D28" s="99">
        <v>1093805.0</v>
      </c>
      <c r="E28" s="99">
        <v>1078663.0</v>
      </c>
      <c r="F28" s="99">
        <v>14264.0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3245563</v>
      </c>
      <c r="D31" s="99">
        <v>2552929.0</v>
      </c>
      <c r="E31" s="99">
        <v>512294.0</v>
      </c>
      <c r="F31" s="99">
        <v>180340.0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999440</v>
      </c>
      <c r="D32" s="99">
        <v>578431.0</v>
      </c>
      <c r="E32" s="99">
        <v>328170.0</v>
      </c>
      <c r="F32" s="99">
        <v>92839.0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138</v>
      </c>
      <c r="C34" s="98">
        <f t="shared" si="1"/>
        <v>1543464</v>
      </c>
      <c r="D34" s="99">
        <v>0.0</v>
      </c>
      <c r="E34" s="99">
        <v>88659.0</v>
      </c>
      <c r="F34" s="99">
        <v>1454805.0</v>
      </c>
      <c r="G34" s="43"/>
      <c r="H34" s="43"/>
      <c r="I34" s="43"/>
      <c r="J34" s="43"/>
      <c r="K34" s="43"/>
      <c r="L34" s="43"/>
      <c r="M34" s="43"/>
      <c r="N34" s="43"/>
      <c r="O34" s="43"/>
      <c r="P34" s="43"/>
      <c r="Q34" s="43"/>
      <c r="R34" s="43"/>
      <c r="S34" s="43"/>
      <c r="T34" s="43"/>
      <c r="U34" s="43"/>
      <c r="V34" s="43"/>
      <c r="W34" s="43"/>
      <c r="X34" s="43"/>
      <c r="Y34" s="43"/>
      <c r="Z34" s="43"/>
    </row>
    <row r="35">
      <c r="A35" s="45" t="s">
        <v>48</v>
      </c>
      <c r="B35" s="60" t="s">
        <v>139</v>
      </c>
      <c r="C35" s="98">
        <f t="shared" si="1"/>
        <v>655470</v>
      </c>
      <c r="D35" s="99">
        <v>0.0</v>
      </c>
      <c r="E35" s="99">
        <v>-44335.0</v>
      </c>
      <c r="F35" s="99">
        <v>699805.0</v>
      </c>
      <c r="G35" s="43"/>
      <c r="H35" s="43"/>
      <c r="I35" s="43"/>
      <c r="J35" s="43"/>
      <c r="K35" s="43"/>
      <c r="L35" s="43"/>
      <c r="M35" s="43"/>
      <c r="N35" s="43"/>
      <c r="O35" s="43"/>
      <c r="P35" s="43"/>
      <c r="Q35" s="43"/>
      <c r="R35" s="43"/>
      <c r="S35" s="43"/>
      <c r="T35" s="43"/>
      <c r="U35" s="43"/>
      <c r="V35" s="43"/>
      <c r="W35" s="43"/>
      <c r="X35" s="43"/>
      <c r="Y35" s="43"/>
      <c r="Z35" s="43"/>
    </row>
    <row r="36">
      <c r="A36" s="45" t="s">
        <v>50</v>
      </c>
      <c r="B36" s="60" t="s">
        <v>245</v>
      </c>
      <c r="C36" s="98">
        <f t="shared" si="1"/>
        <v>209142</v>
      </c>
      <c r="D36" s="99">
        <v>97642.0</v>
      </c>
      <c r="E36" s="99">
        <v>51668.0</v>
      </c>
      <c r="F36" s="99">
        <v>59832.0</v>
      </c>
      <c r="G36" s="43"/>
      <c r="H36" s="43"/>
      <c r="I36" s="43"/>
      <c r="J36" s="43"/>
      <c r="K36" s="43"/>
      <c r="L36" s="43"/>
      <c r="M36" s="43"/>
      <c r="N36" s="43"/>
      <c r="O36" s="43"/>
      <c r="P36" s="43"/>
      <c r="Q36" s="43"/>
      <c r="R36" s="43"/>
      <c r="S36" s="43"/>
      <c r="T36" s="43"/>
      <c r="U36" s="43"/>
      <c r="V36" s="43"/>
      <c r="W36" s="43"/>
      <c r="X36" s="43"/>
      <c r="Y36" s="43"/>
      <c r="Z36" s="43"/>
    </row>
    <row r="37">
      <c r="A37" s="45" t="s">
        <v>52</v>
      </c>
      <c r="B37" s="60" t="s">
        <v>140</v>
      </c>
      <c r="C37" s="98">
        <f t="shared" si="1"/>
        <v>123062</v>
      </c>
      <c r="D37" s="99">
        <v>0.0</v>
      </c>
      <c r="E37" s="99">
        <v>123062.0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46761</v>
      </c>
      <c r="D38" s="99">
        <v>856.0</v>
      </c>
      <c r="E38" s="99">
        <v>44326.0</v>
      </c>
      <c r="F38" s="99">
        <v>1579.0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124505937</v>
      </c>
      <c r="D40" s="104">
        <f t="shared" si="2"/>
        <v>80566738</v>
      </c>
      <c r="E40" s="104">
        <f t="shared" si="2"/>
        <v>16981685</v>
      </c>
      <c r="F40" s="104">
        <f t="shared" si="2"/>
        <v>26957514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MAKE-A-WISH AMERICA</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2158321.0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1.2656893E7</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1.341812E7</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1849940.0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232791.0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3492965.0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5.2733665E7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1.7216163E7</v>
      </c>
      <c r="E12" s="109">
        <f>D11-D12</f>
        <v>35517502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3.4538044E7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25397.0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3320173.0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107210146</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5786945.0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1518000.0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1.7052349E7</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1.1896787E7</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36254081</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3.9320036E7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3.1636029E7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70956065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107210146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