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<sst xmlns="http://schemas.openxmlformats.org/spreadsheetml/2006/main" count="867" uniqueCount="252">
  <si>
    <t>ELLA BAKER CENTER FOR HUMAN RIGHTS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</si>
  <si>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</si>
  <si>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</si>
  <si>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</si>
  <si>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</si>
  <si>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</si>
  <si>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</si>
  <si>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</si>
  <si>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</si>
  <si>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</si>
  <si>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</si>
  <si>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</si>
  <si>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</si>
  <si>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</si>
  <si>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</si>
  <si>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</si>
  <si>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</si>
  <si>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</si>
  <si>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</si>
  <si>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</si>
  <si>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</si>
  <si>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</si>
  <si>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</si>
  <si>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</si>
  <si>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</si>
  <si>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</si>
  <si>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</si>
  <si>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</si>
  <si>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</si>
  <si>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</si>
  <si>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</si>
  <si>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</si>
  <si>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</si>
  <si>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</si>
  <si>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</si>
  <si>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</si>
  <si>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</si>
  <si>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</si>
  <si>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</si>
  <si>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</si>
  <si>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</si>
  <si>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</si>
  <si>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</si>
  <si>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</si>
  <si>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</si>
  <si>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</si>
  <si>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</si>
  <si>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</si>
  <si>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</si>
  <si>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</si>
  <si>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</si>
  <si>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</si>
  <si>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</si>
  <si>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</si>
  <si>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</si>
  <si>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</si>
  <si>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</si>
  <si>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</si>
  <si>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</si>
  <si>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</si>
  <si>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</si>
  <si>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</si>
  <si>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</si>
  <si>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</si>
  <si>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</si>
  <si>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</si>
  <si>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</si>
  <si>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</si>
  <si>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</si>
  <si>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</si>
  <si>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</si>
  <si>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</si>
  <si>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</si>
  <si>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</si>
  <si>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</si>
  <si>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</si>
  <si>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</si>
  <si>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</si>
  <si>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</si>
  <si>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</si>
  <si>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</si>
  <si>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</si>
  <si>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</si>
  <si>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</si>
  <si>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</si>
  <si>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</si>
  <si>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</si>
  <si>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</si>
  <si>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</si>
  <si>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</si>
  <si>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</si>
  <si>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</si>
  <si>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</si>
  <si>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</si>
  <si>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</si>
  <si>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</si>
  <si>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</si>
  <si>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</si>
  <si>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</si>
  <si>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</si>
  <si>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</si>
  <si>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</si>
  <si>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</si>
  <si>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</si>
  <si>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</si>
  <si>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</si>
  <si>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</si>
  <si>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</si>
  <si>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</si>
  <si>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</si>
  <si>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</si>
  <si>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</si>
  <si>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</si>
  <si>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</si>
  <si>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</si>
  <si>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</si>
  <si>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</si>
  <si>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</si>
  <si>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</si>
  <si>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</si>
  <si>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</si>
  <si>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</si>
  <si>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</si>
  <si>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</si>
  <si>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</si>
  <si>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</si>
  <si>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</si>
  <si>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</si>
  <si>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</si>
  <si>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</si>
  <si>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</si>
  <si>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</si>
  <si>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</si>
  <si>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FLOWTHROUGH LOSS</t>
  </si>
  <si>
    <t>REPAIRS AND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</si>
  <si>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</si>
  <si>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</si>
  <si>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</si>
  <si>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</si>
  <si>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</si>
  <si>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</si>
  <si>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</si>
  <si>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</si>
  <si>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</si>
  <si>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</si>
  <si>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</si>
  <si>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</si>
  <si>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</si>
  <si>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</si>
  <si>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</si>
  <si>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</si>
  <si>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</si>
  <si>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</si>
  <si>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</si>
  <si>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</si>
  <si>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</si>
  <si>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</si>
  <si>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</si>
  <si>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</si>
  <si>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</si>
  <si>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</si>
  <si>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</si>
  <si>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</si>
  <si>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</si>
  <si>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</si>
  <si>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</si>
  <si>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</si>
  <si>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</si>
  <si>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</si>
  <si>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</si>
  <si>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</si>
  <si>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</si>
  <si>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</si>
  <si>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</si>
  <si>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</si>
  <si>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</si>
  <si>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</si>
  <si>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</si>
  <si>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</si>
  <si>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</si>
  <si>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</si>
  <si>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</si>
  <si>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</si>
  <si>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</si>
  <si>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</si>
  <si>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</si>
  <si>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</si>
  <si>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</si>
  <si>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</si>
  <si>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</si>
  <si>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</si>
  <si>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</si>
  <si>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</si>
  <si>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</si>
  <si>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</si>
  <si>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</si>
  <si>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</si>
  <si>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</si>
  <si>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</si>
  <si>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</si>
  <si>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</si>
  <si>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</si>
  <si>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</si>
  <si>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</si>
  <si>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</si>
  <si>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</si>
  <si>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</si>
  <si>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</si>
  <si>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</si>
  <si>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</si>
  <si>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</si>
  <si>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</si>
  <si>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</si>
  <si>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</si>
  <si>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</si>
  <si>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</si>
  <si>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</si>
  <si>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</si>
  <si>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</si>
  <si>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</si>
  <si>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</si>
  <si>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</si>
  <si>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</si>
  <si>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</si>
  <si>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</si>
  <si>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</si>
  <si>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</si>
  <si>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</si>
  <si>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</si>
  <si>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</si>
  <si>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</si>
  <si>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</si>
  <si>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</si>
  <si>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</si>
  <si>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</si>
  <si>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FLOW-THROUGH INCOME</t>
  </si>
  <si>
    <t>PROGRAM REVENUE</t>
  </si>
  <si>
    <r>
      <rPr>
        <rFont val="Roboto"/>
        <color rgb="FF000000"/>
        <sz val="10.0"/>
      </rPr>
      <t xml:space="preserve">Gross amount from sales of </t>
    </r>
    <r>
      <rPr>
        <rFont val="Roboto"/>
        <color rgb="FF000000"/>
        <sz val="10.0"/>
      </rPr>
      <t>assets other than inventory</t>
    </r>
  </si>
  <si>
    <t xml:space="preserve"> FLOWTHROUGH LOSS</t>
  </si>
  <si>
    <t>DIRECT PROGRAM FOOD &amp; S</t>
  </si>
  <si>
    <t>MISCELLANEOUS</t>
  </si>
  <si>
    <t>BAD DEBT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</si>
  <si>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</si>
  <si>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</si>
  <si>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LOSS ON FORGIVENESS OF</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</si>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</sst>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ELLA BAKER CENTER FOR HUMAN RIGHTS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4189317</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25380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4163937</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346994.75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7913789</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22.80665341</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12264785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4189317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349109.75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35.1316026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5536354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4189317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349109.75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15.85849149</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38.66514491</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2366406</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2568581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0.9212892255</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1968761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411604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2380365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4189317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0.5681988257</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261557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1968761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0.1328536069</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242</v>
      </c>
      <c r="D41" s="75">
        <f>'Expenses 2023'!D40</f>
        <v>2975457</v>
      </c>
      <c r="E41" s="164">
        <f t="shared" ref="E41:E44" si="1">D41/$D$44</f>
        <v>0.7102487112</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683450</v>
      </c>
      <c r="E42" s="164">
        <f t="shared" si="1"/>
        <v>0.1631411516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530410</v>
      </c>
      <c r="E43" s="164">
        <f t="shared" si="1"/>
        <v>0.1266101372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4189317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2366406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530410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4.461465659</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8834879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164474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53.71596119</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44401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19089293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0.002325963565</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ELLA BAKER CENTER FOR HUMAN RIGHTS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6392553.0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6452553</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1229056.0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236</v>
      </c>
      <c r="D11" s="61"/>
      <c r="E11" s="61"/>
      <c r="F11" s="62">
        <v>150.0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1229206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338016.0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8019775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ELLA BAKER CENTER FOR HUMAN RIGHTS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802701</v>
      </c>
      <c r="D7" s="99">
        <v>497675.0</v>
      </c>
      <c r="E7" s="99">
        <v>168567.0</v>
      </c>
      <c r="F7" s="99">
        <v>136459.0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1470343</v>
      </c>
      <c r="D9" s="99">
        <v>911612.0</v>
      </c>
      <c r="E9" s="99">
        <v>308772.0</v>
      </c>
      <c r="F9" s="99">
        <v>249959.0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293675</v>
      </c>
      <c r="D11" s="99">
        <v>182078.0</v>
      </c>
      <c r="E11" s="99">
        <v>61672.0</v>
      </c>
      <c r="F11" s="99">
        <v>49925.0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176816</v>
      </c>
      <c r="D12" s="99">
        <v>109626.0</v>
      </c>
      <c r="E12" s="99">
        <v>37131.0</v>
      </c>
      <c r="F12" s="99">
        <v>30059.0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6197</v>
      </c>
      <c r="D15" s="99">
        <v>3842.0</v>
      </c>
      <c r="E15" s="99">
        <v>1302.0</v>
      </c>
      <c r="F15" s="99">
        <v>1053.0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156781</v>
      </c>
      <c r="D16" s="99">
        <v>97204.0</v>
      </c>
      <c r="E16" s="99">
        <v>32924.0</v>
      </c>
      <c r="F16" s="99">
        <v>26653.0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130000</v>
      </c>
      <c r="D17" s="99">
        <v>80600.0</v>
      </c>
      <c r="E17" s="99">
        <v>27300.0</v>
      </c>
      <c r="F17" s="99">
        <v>22100.0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340209</v>
      </c>
      <c r="D20" s="99">
        <v>210929.0</v>
      </c>
      <c r="E20" s="99">
        <v>71444.0</v>
      </c>
      <c r="F20" s="99">
        <v>57836.0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4195</v>
      </c>
      <c r="D21" s="99">
        <v>2601.0</v>
      </c>
      <c r="E21" s="99">
        <v>881.0</v>
      </c>
      <c r="F21" s="99">
        <v>713.0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150545</v>
      </c>
      <c r="D22" s="99">
        <v>60245.0</v>
      </c>
      <c r="E22" s="99">
        <v>49907.0</v>
      </c>
      <c r="F22" s="99">
        <v>40393.0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175782</v>
      </c>
      <c r="D23" s="99">
        <v>108985.0</v>
      </c>
      <c r="E23" s="99">
        <v>36914.0</v>
      </c>
      <c r="F23" s="99">
        <v>29883.0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156833</v>
      </c>
      <c r="D25" s="99">
        <v>97236.0</v>
      </c>
      <c r="E25" s="99">
        <v>32935.0</v>
      </c>
      <c r="F25" s="99">
        <v>26662.0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67057</v>
      </c>
      <c r="D26" s="99">
        <v>41575.0</v>
      </c>
      <c r="E26" s="99">
        <v>14082.0</v>
      </c>
      <c r="F26" s="99">
        <v>11400.0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300</v>
      </c>
      <c r="D29" s="99">
        <v>186.0</v>
      </c>
      <c r="E29" s="99">
        <v>63.0</v>
      </c>
      <c r="F29" s="99">
        <v>51.0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23087</v>
      </c>
      <c r="D31" s="99">
        <v>14314.0</v>
      </c>
      <c r="E31" s="99">
        <v>4848.0</v>
      </c>
      <c r="F31" s="99">
        <v>3925.0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10171</v>
      </c>
      <c r="D32" s="99">
        <v>6306.0</v>
      </c>
      <c r="E32" s="99">
        <v>2136.0</v>
      </c>
      <c r="F32" s="99">
        <v>1729.0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244</v>
      </c>
      <c r="C34" s="98">
        <f t="shared" si="1"/>
        <v>1332464</v>
      </c>
      <c r="D34" s="99">
        <v>1332464.0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124664</v>
      </c>
      <c r="D35" s="99">
        <v>77292.0</v>
      </c>
      <c r="E35" s="99">
        <v>26177.0</v>
      </c>
      <c r="F35" s="99">
        <v>21195.0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87093</v>
      </c>
      <c r="D36" s="99">
        <v>87093.0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5508913</v>
      </c>
      <c r="D40" s="103">
        <f t="shared" si="2"/>
        <v>3921863</v>
      </c>
      <c r="E40" s="103">
        <f t="shared" si="2"/>
        <v>877055</v>
      </c>
      <c r="F40" s="103">
        <f t="shared" si="2"/>
        <v>709995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ELLA BAKER CENTER FOR HUMAN RIGHTS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1572367.0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8968601.0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653315.0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11212.0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43749.0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222114.0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193993.0</v>
      </c>
      <c r="E12" s="108">
        <f>D11-D12</f>
        <v>28121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226843.0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6547389.0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3562475.0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21614072</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225494.0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44401.0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2302701.0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2572596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1.4992315E7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4049161.0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19041476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21614072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ELLA BAKER CENTER FOR HUMAN RIGHTS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5508913</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23087</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5485826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457152.1667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10540968</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23.05789794</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14992315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5508913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459076.0833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32.65758236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6774232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5508913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459076.0833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14.7562294</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37.81412734</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6392553</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8019775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0.7970987964</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2273044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470491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2743535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5508913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0.4980174855</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293675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2273044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0.1291989948</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245</v>
      </c>
      <c r="D41" s="75">
        <f>'Expenses 2024'!D40</f>
        <v>3921863</v>
      </c>
      <c r="E41" s="164">
        <f t="shared" ref="E41:E44" si="1">D41/$D$44</f>
        <v>0.7119123137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877055</v>
      </c>
      <c r="E42" s="164">
        <f t="shared" si="1"/>
        <v>0.159206544</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709995</v>
      </c>
      <c r="E43" s="164">
        <f t="shared" si="1"/>
        <v>0.1288811423</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5508913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6452553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709995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9.088166818</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11249244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225494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49.88711008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44401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21614072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0.002054263537</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ELLA BAKER CENTER FOR HUMAN RIGHTS</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178</v>
      </c>
      <c r="D5" s="176">
        <f>'Ratios 2022'!D8</f>
        <v>22.69418552</v>
      </c>
      <c r="E5" s="176">
        <f>'Ratios 2023'!D8</f>
        <v>22.80665341</v>
      </c>
      <c r="F5" s="176">
        <f>'Ratios 2024'!D8</f>
        <v>23.05789794</v>
      </c>
      <c r="G5" s="176">
        <f>average(D5:F5)</f>
        <v>22.85291229</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186</v>
      </c>
      <c r="D10" s="148">
        <f>'Ratios 2022'!D14</f>
        <v>34.67940954</v>
      </c>
      <c r="E10" s="148">
        <f>'Ratios 2023'!D14</f>
        <v>35.1316026</v>
      </c>
      <c r="F10" s="148">
        <f>'Ratios 2024'!D14</f>
        <v>32.65758236</v>
      </c>
      <c r="G10" s="176">
        <f>average(D10:F10)</f>
        <v>34.15619816</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14.52706739</v>
      </c>
      <c r="E15" s="179">
        <f>'Ratios 2023'!D20</f>
        <v>15.85849149</v>
      </c>
      <c r="F15" s="179">
        <f>'Ratios 2024'!D20</f>
        <v>14.7562294</v>
      </c>
      <c r="G15" s="176">
        <f>average(D15:F15)</f>
        <v>15.04726276</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0.9731469992</v>
      </c>
      <c r="E20" s="162">
        <f>'Ratios 2023'!D26</f>
        <v>0.9212892255</v>
      </c>
      <c r="F20" s="162">
        <f>'Ratios 2024'!D26</f>
        <v>0.7970987964</v>
      </c>
      <c r="G20" s="180">
        <f>average(D20:F20)</f>
        <v>0.8971783404</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0.4870518463</v>
      </c>
      <c r="E25" s="162">
        <f>'Ratios 2023'!D33</f>
        <v>0.5681988257</v>
      </c>
      <c r="F25" s="162">
        <f>'Ratios 2024'!D33</f>
        <v>0.4980174855</v>
      </c>
      <c r="G25" s="180">
        <f>average(D25:F25)</f>
        <v>0.5177560525</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0.1191325423</v>
      </c>
      <c r="E30" s="162">
        <f>'Ratios 2023'!D38</f>
        <v>0.1328536069</v>
      </c>
      <c r="F30" s="162">
        <f>'Ratios 2024'!D38</f>
        <v>0.1291989948</v>
      </c>
      <c r="G30" s="180">
        <f>average(D30:F30)</f>
        <v>0.1270617147</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0.764024997</v>
      </c>
      <c r="E35" s="162">
        <f>'Ratios 2023'!E41</f>
        <v>0.7102487112</v>
      </c>
      <c r="F35" s="162">
        <f>'Ratios 2024'!E41</f>
        <v>0.7119123137</v>
      </c>
      <c r="G35" s="180">
        <f t="shared" ref="G35:G37" si="1">average(D35:F35)</f>
        <v>0.728728674</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0.1546047576</v>
      </c>
      <c r="E36" s="162">
        <f>'Ratios 2023'!E42</f>
        <v>0.1631411516</v>
      </c>
      <c r="F36" s="162">
        <f>'Ratios 2024'!E42</f>
        <v>0.159206544</v>
      </c>
      <c r="G36" s="180">
        <f t="shared" si="1"/>
        <v>0.1589841511</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0.08137024543</v>
      </c>
      <c r="E37" s="162">
        <f>'Ratios 2023'!E43</f>
        <v>0.1266101372</v>
      </c>
      <c r="F37" s="162">
        <f>'Ratios 2024'!E43</f>
        <v>0.1288811423</v>
      </c>
      <c r="G37" s="180">
        <f t="shared" si="1"/>
        <v>0.1122871749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11.21345424</v>
      </c>
      <c r="E42" s="165">
        <f>'Ratios 2023'!D49</f>
        <v>4.461465659</v>
      </c>
      <c r="F42" s="165">
        <f>'Ratios 2024'!D49</f>
        <v>9.088166818</v>
      </c>
      <c r="G42" s="182">
        <f>average(D42:F42)</f>
        <v>8.25436224</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58.08711271</v>
      </c>
      <c r="E47" s="148">
        <f>'Ratios 2023'!D54</f>
        <v>53.71596119</v>
      </c>
      <c r="F47" s="148">
        <f>'Ratios 2024'!D54</f>
        <v>49.88711008</v>
      </c>
      <c r="G47" s="176">
        <f>average(D47:F47)</f>
        <v>53.89672799</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0.002138594775</v>
      </c>
      <c r="E52" s="183">
        <f>'Ratios 2023'!D59</f>
        <v>0.002325963565</v>
      </c>
      <c r="F52" s="183">
        <f>'Ratios 2024'!D59</f>
        <v>0.002054263537</v>
      </c>
      <c r="G52" s="184">
        <f>average(D52:F52)</f>
        <v>0.002172940626</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ELLA BAKER CENTER FOR HUMAN RIGHTS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ELLA BAKER CENTER FOR HUMAN RIGHTS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4367619.0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4381119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81031.0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1000.0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82031</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23670.0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1319.0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1319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4488139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ELLA BAKER CENTER FOR HUMAN RIGHTS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591515</v>
      </c>
      <c r="D3" s="99">
        <v>591515.0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363181</v>
      </c>
      <c r="D7" s="99">
        <v>257859.0</v>
      </c>
      <c r="E7" s="99">
        <v>69004.0</v>
      </c>
      <c r="F7" s="99">
        <v>36318.0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1585917</v>
      </c>
      <c r="D9" s="99">
        <v>1126001.0</v>
      </c>
      <c r="E9" s="99">
        <v>301324.0</v>
      </c>
      <c r="F9" s="99">
        <v>158592.0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232201</v>
      </c>
      <c r="D11" s="99">
        <v>164862.0</v>
      </c>
      <c r="E11" s="99">
        <v>44119.0</v>
      </c>
      <c r="F11" s="99">
        <v>23220.0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157297</v>
      </c>
      <c r="D12" s="99">
        <v>111681.0</v>
      </c>
      <c r="E12" s="99">
        <v>29886.0</v>
      </c>
      <c r="F12" s="99">
        <v>15730.0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8220</v>
      </c>
      <c r="D15" s="99">
        <v>5836.0</v>
      </c>
      <c r="E15" s="99">
        <v>1562.0</v>
      </c>
      <c r="F15" s="99">
        <v>822.0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48466</v>
      </c>
      <c r="D16" s="99">
        <v>34411.0</v>
      </c>
      <c r="E16" s="99">
        <v>9209.0</v>
      </c>
      <c r="F16" s="99">
        <v>4846.0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29916</v>
      </c>
      <c r="D17" s="99">
        <v>21241.0</v>
      </c>
      <c r="E17" s="99">
        <v>5683.0</v>
      </c>
      <c r="F17" s="99">
        <v>2992.0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577523</v>
      </c>
      <c r="D20" s="99">
        <v>410041.0</v>
      </c>
      <c r="E20" s="99">
        <v>109730.0</v>
      </c>
      <c r="F20" s="99">
        <v>57752.0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630</v>
      </c>
      <c r="D21" s="99">
        <v>447.0</v>
      </c>
      <c r="E21" s="99">
        <v>120.0</v>
      </c>
      <c r="F21" s="99">
        <v>63.0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623484</v>
      </c>
      <c r="D22" s="99">
        <v>442674.0</v>
      </c>
      <c r="E22" s="99">
        <v>118462.0</v>
      </c>
      <c r="F22" s="99">
        <v>62348.0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36425</v>
      </c>
      <c r="D23" s="99">
        <v>25862.0</v>
      </c>
      <c r="E23" s="99">
        <v>6921.0</v>
      </c>
      <c r="F23" s="99">
        <v>3642.0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114716</v>
      </c>
      <c r="D25" s="99">
        <v>81448.0</v>
      </c>
      <c r="E25" s="99">
        <v>21796.0</v>
      </c>
      <c r="F25" s="99">
        <v>11472.0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38287</v>
      </c>
      <c r="D26" s="99">
        <v>27184.0</v>
      </c>
      <c r="E26" s="99">
        <v>7275.0</v>
      </c>
      <c r="F26" s="99">
        <v>3828.0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24736</v>
      </c>
      <c r="D31" s="99">
        <v>17563.0</v>
      </c>
      <c r="E31" s="99">
        <v>4700.0</v>
      </c>
      <c r="F31" s="99">
        <v>2473.0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6204</v>
      </c>
      <c r="D32" s="99">
        <v>4405.0</v>
      </c>
      <c r="E32" s="99">
        <v>1179.0</v>
      </c>
      <c r="F32" s="99">
        <v>620.0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302976</v>
      </c>
      <c r="D34" s="99">
        <v>302976.0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59840</v>
      </c>
      <c r="D35" s="99">
        <v>42486.0</v>
      </c>
      <c r="E35" s="99">
        <v>11370.0</v>
      </c>
      <c r="F35" s="99">
        <v>5984.0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4801534</v>
      </c>
      <c r="D40" s="103">
        <f t="shared" si="2"/>
        <v>3668492</v>
      </c>
      <c r="E40" s="103">
        <f t="shared" si="2"/>
        <v>742340</v>
      </c>
      <c r="F40" s="103">
        <f t="shared" si="2"/>
        <v>390702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ELLA BAKER CENTER FOR HUMAN RIGHTS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2987906.0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6045889.0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1058178.0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7919.0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70871.0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202776.0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144480.0</v>
      </c>
      <c r="E12" s="108">
        <f>D11-D12</f>
        <v>58296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223668.0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5589016.0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4720021.0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20761764</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175095.0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44401.0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2404843.0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2624339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1.3876197E7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4261228.0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18137425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20761764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ELLA BAKER CENTER FOR HUMAN RIGHTS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4801534</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24736</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4776798</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398066.5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9033795</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22.69418552</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13876197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4801534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400127.8333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34.67940954</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5812684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4801534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400127.8333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14.52706739</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37.22125291</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4367619</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4488139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0.9731469992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1949098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389498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2338596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4801534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0.4870518463</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232201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1949098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0.1191325423</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3668492</v>
      </c>
      <c r="E41" s="164">
        <f t="shared" ref="E41:E44" si="1">D41/$D$44</f>
        <v>0.764024997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742340</v>
      </c>
      <c r="E42" s="164">
        <f t="shared" si="1"/>
        <v>0.1546047576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390702</v>
      </c>
      <c r="E43" s="164">
        <f t="shared" si="1"/>
        <v>0.08137024543</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4801534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4381119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390702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11.21345424</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10170763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175095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58.08711271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44401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20761764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0.002138594775</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ELLA BAKER CENTER FOR HUMAN RIGHTS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2366406.0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2366406</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82345.0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236</v>
      </c>
      <c r="D11" s="61"/>
      <c r="E11" s="61"/>
      <c r="F11" s="62">
        <v>11214.0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93559</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108616.0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2568581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ELLA BAKER CENTER FOR HUMAN RIGHTS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32699</v>
      </c>
      <c r="D3" s="99">
        <v>32699.0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758563</v>
      </c>
      <c r="D7" s="99">
        <v>515823.0</v>
      </c>
      <c r="E7" s="99">
        <v>136541.0</v>
      </c>
      <c r="F7" s="99">
        <v>106199.0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1210198</v>
      </c>
      <c r="D9" s="99">
        <v>822934.0</v>
      </c>
      <c r="E9" s="99">
        <v>217836.0</v>
      </c>
      <c r="F9" s="99">
        <v>169428.0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261557</v>
      </c>
      <c r="D11" s="99">
        <v>177859.0</v>
      </c>
      <c r="E11" s="99">
        <v>47080.0</v>
      </c>
      <c r="F11" s="99">
        <v>36618.0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150047</v>
      </c>
      <c r="D12" s="99">
        <v>102032.0</v>
      </c>
      <c r="E12" s="99">
        <v>27008.0</v>
      </c>
      <c r="F12" s="99">
        <v>21007.0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196994</v>
      </c>
      <c r="D16" s="99">
        <v>133956.0</v>
      </c>
      <c r="E16" s="99">
        <v>35459.0</v>
      </c>
      <c r="F16" s="99">
        <v>27579.0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412738</v>
      </c>
      <c r="D20" s="99">
        <v>280662.0</v>
      </c>
      <c r="E20" s="99">
        <v>74293.0</v>
      </c>
      <c r="F20" s="99">
        <v>57783.0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3899</v>
      </c>
      <c r="D21" s="99">
        <v>2651.0</v>
      </c>
      <c r="E21" s="99">
        <v>702.0</v>
      </c>
      <c r="F21" s="99">
        <v>546.0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167808</v>
      </c>
      <c r="D22" s="99">
        <v>87517.0</v>
      </c>
      <c r="E22" s="99">
        <v>45820.0</v>
      </c>
      <c r="F22" s="99">
        <v>34471.0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179299</v>
      </c>
      <c r="D23" s="99">
        <v>121923.0</v>
      </c>
      <c r="E23" s="99">
        <v>32274.0</v>
      </c>
      <c r="F23" s="99">
        <v>25102.0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159123</v>
      </c>
      <c r="D25" s="99">
        <v>108204.0</v>
      </c>
      <c r="E25" s="99">
        <v>28642.0</v>
      </c>
      <c r="F25" s="99">
        <v>22277.0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62762</v>
      </c>
      <c r="D26" s="99">
        <v>42678.0</v>
      </c>
      <c r="E26" s="99">
        <v>11297.0</v>
      </c>
      <c r="F26" s="99">
        <v>8787.0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83</v>
      </c>
      <c r="D29" s="99">
        <v>56.0</v>
      </c>
      <c r="E29" s="99">
        <v>15.0</v>
      </c>
      <c r="F29" s="99">
        <v>12.0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25380</v>
      </c>
      <c r="D31" s="99">
        <v>17258.0</v>
      </c>
      <c r="E31" s="99">
        <v>4569.0</v>
      </c>
      <c r="F31" s="99">
        <v>3553.0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11566</v>
      </c>
      <c r="D32" s="99">
        <v>7865.0</v>
      </c>
      <c r="E32" s="99">
        <v>2082.0</v>
      </c>
      <c r="F32" s="99">
        <v>1619.0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238</v>
      </c>
      <c r="C34" s="98">
        <f t="shared" si="1"/>
        <v>367999</v>
      </c>
      <c r="D34" s="99">
        <v>367999.0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78413</v>
      </c>
      <c r="D35" s="99">
        <v>78413.0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67590</v>
      </c>
      <c r="D36" s="99">
        <v>45961.0</v>
      </c>
      <c r="E36" s="99">
        <v>12164.0</v>
      </c>
      <c r="F36" s="99">
        <v>9465.0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42599</v>
      </c>
      <c r="D37" s="99">
        <v>28967.0</v>
      </c>
      <c r="E37" s="99">
        <v>7668.0</v>
      </c>
      <c r="F37" s="99">
        <v>5964.0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4189317</v>
      </c>
      <c r="D40" s="103">
        <f t="shared" si="2"/>
        <v>2975457</v>
      </c>
      <c r="E40" s="103">
        <f t="shared" si="2"/>
        <v>683450</v>
      </c>
      <c r="F40" s="103">
        <f t="shared" si="2"/>
        <v>530410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ELLA BAKER CENTER FOR HUMAN RIGHTS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1997321.0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5916468.0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851439.0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11212.0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58439.0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214552.0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169860.0</v>
      </c>
      <c r="E12" s="108">
        <f>D11-D12</f>
        <v>44692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223668.0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5312686.0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4673368.0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19089293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164474.0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44401.0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2354405.0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2563280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1.2264785E7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4261228.0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16526013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19089293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