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<sst xmlns="http://schemas.openxmlformats.org/spreadsheetml/2006/main" count="868" uniqueCount="252">
  <si>
    <t>LIGHTHOUSE FOUNDATION OF CHICAGOLAND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</si>
  <si>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</si>
  <si>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</si>
  <si>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</si>
  <si>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</si>
  <si>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</si>
  <si>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</si>
  <si>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</si>
  <si>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</si>
  <si>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</si>
  <si>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</si>
  <si>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</si>
  <si>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</si>
  <si>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</si>
  <si>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</si>
  <si>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</si>
  <si>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</si>
  <si>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</si>
  <si>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</si>
  <si>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</si>
  <si>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</si>
  <si>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</si>
  <si>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</si>
  <si>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</si>
  <si>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</si>
  <si>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</si>
  <si>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</si>
  <si>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</si>
  <si>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</si>
  <si>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</si>
  <si>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</si>
  <si>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</si>
  <si>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</si>
  <si>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</si>
  <si>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</si>
  <si>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</si>
  <si>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</si>
  <si>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</si>
  <si>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</si>
  <si>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</si>
  <si>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</si>
  <si>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</si>
  <si>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</si>
  <si>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</si>
  <si>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</si>
  <si>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</si>
  <si>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</si>
  <si>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</si>
  <si>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</si>
  <si>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</si>
  <si>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</si>
  <si>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</si>
  <si>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</si>
  <si>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</si>
  <si>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</si>
  <si>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</si>
  <si>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</si>
  <si>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</si>
  <si>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</si>
  <si>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</si>
  <si>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</si>
  <si>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</si>
  <si>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</si>
  <si>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</si>
  <si>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SPEAKING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</si>
  <si>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</si>
  <si>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</si>
  <si>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</si>
  <si>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</si>
  <si>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</si>
  <si>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</si>
  <si>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</si>
  <si>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</si>
  <si>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</si>
  <si>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</si>
  <si>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</si>
  <si>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</si>
  <si>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</si>
  <si>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</si>
  <si>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</si>
  <si>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</si>
  <si>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</si>
  <si>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</si>
  <si>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</si>
  <si>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</si>
  <si>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</si>
  <si>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</si>
  <si>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</si>
  <si>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</si>
  <si>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</si>
  <si>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</si>
  <si>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</si>
  <si>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</si>
  <si>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</si>
  <si>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</si>
  <si>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</si>
  <si>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</si>
  <si>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</si>
  <si>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</si>
  <si>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</si>
  <si>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</si>
  <si>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</si>
  <si>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</si>
  <si>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</si>
  <si>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</si>
  <si>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</si>
  <si>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</si>
  <si>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</si>
  <si>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</si>
  <si>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</si>
  <si>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</si>
  <si>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</si>
  <si>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</si>
  <si>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</si>
  <si>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</si>
  <si>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</si>
  <si>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</si>
  <si>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</si>
  <si>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</si>
  <si>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</si>
  <si>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</si>
  <si>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</si>
  <si>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</si>
  <si>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</si>
  <si>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</si>
  <si>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</si>
  <si>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</si>
  <si>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</si>
  <si>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</si>
  <si>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</si>
  <si>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</si>
  <si>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</si>
  <si>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</si>
  <si>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</si>
  <si>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t>
  </si>
  <si>
    <t>ELECTRONICS</t>
  </si>
  <si>
    <t>BANK FEES</t>
  </si>
  <si>
    <t>TELEPHONE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</si>
  <si>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</si>
  <si>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</si>
  <si>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</si>
  <si>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</si>
  <si>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</si>
  <si>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</si>
  <si>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</si>
  <si>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</si>
  <si>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</si>
  <si>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</si>
  <si>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</si>
  <si>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</si>
  <si>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</si>
  <si>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</si>
  <si>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</si>
  <si>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</si>
  <si>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</si>
  <si>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</si>
  <si>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</si>
  <si>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</si>
  <si>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</si>
  <si>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</si>
  <si>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</si>
  <si>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</si>
  <si>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</si>
  <si>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</si>
  <si>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</si>
  <si>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</si>
  <si>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</si>
  <si>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</si>
  <si>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</si>
  <si>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</si>
  <si>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</si>
  <si>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</si>
  <si>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</si>
  <si>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</si>
  <si>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</si>
  <si>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</si>
  <si>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</si>
  <si>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</si>
  <si>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</si>
  <si>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</si>
  <si>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</si>
  <si>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</si>
  <si>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</si>
  <si>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</si>
  <si>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</si>
  <si>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</si>
  <si>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</si>
  <si>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</si>
  <si>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</si>
  <si>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</si>
  <si>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</si>
  <si>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</si>
  <si>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</si>
  <si>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</si>
  <si>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</si>
  <si>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</si>
  <si>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</si>
  <si>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</si>
  <si>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</si>
  <si>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</si>
  <si>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</si>
  <si>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</si>
  <si>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</si>
  <si>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</si>
  <si>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</si>
  <si>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</si>
  <si>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</si>
  <si>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</si>
  <si>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</si>
  <si>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</si>
  <si>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</si>
  <si>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</si>
  <si>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</si>
  <si>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</si>
  <si>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</si>
  <si>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</si>
  <si>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</si>
  <si>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</si>
  <si>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</si>
  <si>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</si>
  <si>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</si>
  <si>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</si>
  <si>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</si>
  <si>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</si>
  <si>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</si>
  <si>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</si>
  <si>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</si>
  <si>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</si>
  <si>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</si>
  <si>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</si>
  <si>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</si>
  <si>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</si>
  <si>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</si>
  <si>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</si>
  <si>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</si>
  <si>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</si>
  <si>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</si>
  <si>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</si>
  <si>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</si>
  <si>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DONATIONS</t>
  </si>
  <si>
    <t>MUTUAL AID</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</si>
  <si>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</si>
  <si>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</si>
  <si>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 EXPENSE</t>
  </si>
  <si>
    <t>SOFTWARE AND APPLICATIONS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</si>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</sst>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LIGHTHOUSE FOUNDATION OF CHICAGOLAND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730807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730807</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60900.58333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188989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3.103237927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286427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730807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60900.58333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4.703189761</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730807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60900.58333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3.103237927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754654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1022758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0.7378617425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491742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14978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506720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730807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0.6933704795</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14978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491742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0.03045906187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2023'!D40</f>
        <v>520971</v>
      </c>
      <c r="E41" s="164">
        <f t="shared" ref="E41:E44" si="1">D41/$D$44</f>
        <v>0.71287084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108073</v>
      </c>
      <c r="E42" s="164">
        <f t="shared" si="1"/>
        <v>0.1478817253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101763</v>
      </c>
      <c r="E43" s="164">
        <f t="shared" si="1"/>
        <v>0.1392474347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730807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1021908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101763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10.04203885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476563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11702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40.72491882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476563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LIGHTHOUSE FOUNDATION OF CHICAGOLAND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358987.0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1239792.0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1598779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1598779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LIGHTHOUSE FOUNDATION OF CHICAGOLAND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82198</v>
      </c>
      <c r="D3" s="99">
        <v>82198.0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221394</v>
      </c>
      <c r="D7" s="99">
        <v>187395.0</v>
      </c>
      <c r="E7" s="99">
        <v>0.0</v>
      </c>
      <c r="F7" s="99">
        <v>33999.0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227304</v>
      </c>
      <c r="D9" s="99">
        <v>157713.0</v>
      </c>
      <c r="E9" s="99">
        <v>45376.0</v>
      </c>
      <c r="F9" s="99">
        <v>24215.0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41340</v>
      </c>
      <c r="D11" s="99">
        <v>16980.0</v>
      </c>
      <c r="E11" s="99">
        <v>21748.0</v>
      </c>
      <c r="F11" s="99">
        <v>2612.0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34103</v>
      </c>
      <c r="D12" s="99">
        <v>26556.0</v>
      </c>
      <c r="E12" s="99">
        <v>3461.0</v>
      </c>
      <c r="F12" s="99">
        <v>4086.0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16169</v>
      </c>
      <c r="D15" s="99">
        <v>0.0</v>
      </c>
      <c r="E15" s="99">
        <v>16169.0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18000</v>
      </c>
      <c r="D16" s="99">
        <v>0.0</v>
      </c>
      <c r="E16" s="99">
        <v>18000.0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165900</v>
      </c>
      <c r="D20" s="99">
        <v>113213.0</v>
      </c>
      <c r="E20" s="99">
        <v>22016.0</v>
      </c>
      <c r="F20" s="99">
        <v>30671.0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25263</v>
      </c>
      <c r="D21" s="99">
        <v>21027.0</v>
      </c>
      <c r="E21" s="99">
        <v>4236.0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76045</v>
      </c>
      <c r="D22" s="99">
        <v>22569.0</v>
      </c>
      <c r="E22" s="99">
        <v>53476.0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20841</v>
      </c>
      <c r="D26" s="99">
        <v>13687.0</v>
      </c>
      <c r="E26" s="99">
        <v>7145.0</v>
      </c>
      <c r="F26" s="99">
        <v>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216643</v>
      </c>
      <c r="D28" s="99">
        <v>192766.0</v>
      </c>
      <c r="E28" s="99">
        <v>23877.0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243</v>
      </c>
      <c r="C34" s="98">
        <f t="shared" si="1"/>
        <v>7215</v>
      </c>
      <c r="D34" s="99">
        <v>0.0</v>
      </c>
      <c r="E34" s="99">
        <v>7215.0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1646</v>
      </c>
      <c r="D35" s="99">
        <v>0.0</v>
      </c>
      <c r="E35" s="99">
        <v>1646.0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640</v>
      </c>
      <c r="D36" s="99">
        <v>0.0</v>
      </c>
      <c r="E36" s="99">
        <v>640.0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427</v>
      </c>
      <c r="D37" s="99">
        <v>0.0</v>
      </c>
      <c r="E37" s="99">
        <v>427.0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287</v>
      </c>
      <c r="D38" s="99">
        <v>0.0</v>
      </c>
      <c r="E38" s="99">
        <v>287.0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1155415</v>
      </c>
      <c r="D40" s="103">
        <f t="shared" si="2"/>
        <v>834104</v>
      </c>
      <c r="E40" s="103">
        <f t="shared" si="2"/>
        <v>225719</v>
      </c>
      <c r="F40" s="103">
        <f t="shared" si="2"/>
        <v>95592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LIGHTHOUSE FOUNDATION OF CHICAGOLAND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296809.0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565678.0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862487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14262.0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68434.0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82696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177613.0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602178.0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779791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862487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LIGHTHOUSE FOUNDATION OF CHICAGOLAND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1155415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1155415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96284.58333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296809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3.082622261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177613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1155415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96284.58333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1.844667068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1155415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96284.58333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3.082622261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1239792</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1598779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0.7754617743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448698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75443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524141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1155415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0.4536387359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41340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448698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0.09213323884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834104</v>
      </c>
      <c r="E41" s="164">
        <f t="shared" ref="E41:E44" si="1">D41/$D$44</f>
        <v>0.7219085783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225719</v>
      </c>
      <c r="E42" s="164">
        <f t="shared" si="1"/>
        <v>0.1953575122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95592</v>
      </c>
      <c r="E43" s="164">
        <f t="shared" si="1"/>
        <v>0.08273390946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1155415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1598779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95592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16.72502929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862487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14262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60.47447763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862487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LIGHTHOUSE FOUNDATION OF CHICAGOLAND</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3.782272824</v>
      </c>
      <c r="E5" s="176">
        <f>'Ratios 2023'!D8</f>
        <v>3.103237927</v>
      </c>
      <c r="F5" s="176">
        <f>'Ratios 2024'!D8</f>
        <v>3.082622261</v>
      </c>
      <c r="G5" s="176">
        <f>average(D5:F5)</f>
        <v>3.322711004</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1.068676489</v>
      </c>
      <c r="E10" s="148">
        <f>'Ratios 2023'!D14</f>
        <v>4.703189761</v>
      </c>
      <c r="F10" s="148">
        <f>'Ratios 2024'!D14</f>
        <v>1.844667068</v>
      </c>
      <c r="G10" s="176">
        <f>average(D10:F10)</f>
        <v>2.538844439</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0.9857000265</v>
      </c>
      <c r="E20" s="162">
        <f>'Ratios 2023'!D26</f>
        <v>0.7378617425</v>
      </c>
      <c r="F20" s="162">
        <f>'Ratios 2024'!D26</f>
        <v>0.7754617743</v>
      </c>
      <c r="G20" s="180">
        <f>average(D20:F20)</f>
        <v>0.8330078477</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0.5464023836</v>
      </c>
      <c r="E25" s="162">
        <f>'Ratios 2023'!D33</f>
        <v>0.6933704795</v>
      </c>
      <c r="F25" s="162">
        <f>'Ratios 2024'!D33</f>
        <v>0.4536387359</v>
      </c>
      <c r="G25" s="180">
        <f>average(D25:F25)</f>
        <v>0.564470533</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v>
      </c>
      <c r="E30" s="162">
        <f>'Ratios 2023'!D38</f>
        <v>0.03045906187</v>
      </c>
      <c r="F30" s="162">
        <f>'Ratios 2024'!D38</f>
        <v>0.09213323884</v>
      </c>
      <c r="G30" s="180">
        <f>average(D30:F30)</f>
        <v>0.04086410023</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0.7710116256</v>
      </c>
      <c r="E35" s="162">
        <f>'Ratios 2023'!E41</f>
        <v>0.71287084</v>
      </c>
      <c r="F35" s="162">
        <f>'Ratios 2024'!E41</f>
        <v>0.7219085783</v>
      </c>
      <c r="G35" s="180">
        <f t="shared" ref="G35:G37" si="1">average(D35:F35)</f>
        <v>0.7352636813</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0.1548194484</v>
      </c>
      <c r="E36" s="162">
        <f>'Ratios 2023'!E42</f>
        <v>0.1478817253</v>
      </c>
      <c r="F36" s="162">
        <f>'Ratios 2024'!E42</f>
        <v>0.1953575122</v>
      </c>
      <c r="G36" s="180">
        <f t="shared" si="1"/>
        <v>0.166019562</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0.07416892598</v>
      </c>
      <c r="E37" s="162">
        <f>'Ratios 2023'!E43</f>
        <v>0.1392474347</v>
      </c>
      <c r="F37" s="162">
        <f>'Ratios 2024'!E43</f>
        <v>0.08273390946</v>
      </c>
      <c r="G37" s="180">
        <f t="shared" si="1"/>
        <v>0.09871675671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14.55146999</v>
      </c>
      <c r="E42" s="165">
        <f>'Ratios 2023'!D49</f>
        <v>10.04203885</v>
      </c>
      <c r="F42" s="165">
        <f>'Ratios 2024'!D49</f>
        <v>16.72502929</v>
      </c>
      <c r="G42" s="182">
        <f>average(D42:F42)</f>
        <v>13.77284605</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0</v>
      </c>
      <c r="E47" s="148">
        <f>'Ratios 2023'!D54</f>
        <v>40.72491882</v>
      </c>
      <c r="F47" s="148">
        <f>'Ratios 2024'!D54</f>
        <v>60.47447763</v>
      </c>
      <c r="G47" s="176">
        <f>average(D47:F47)</f>
        <v>33.73313215</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LIGHTHOUSE FOUNDATION OF CHICAGOLAND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LIGHTHOUSE FOUNDATION OF CHICAGOLAND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6722.0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532279.0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539001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540001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LIGHTHOUSE FOUNDATION OF CHICAGOLAND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127348</v>
      </c>
      <c r="D7" s="99">
        <v>75748.0</v>
      </c>
      <c r="E7" s="99">
        <v>34400.0</v>
      </c>
      <c r="F7" s="99">
        <v>17200.0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145533</v>
      </c>
      <c r="D9" s="99">
        <v>145533.0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67855</v>
      </c>
      <c r="D20" s="99">
        <v>12607.0</v>
      </c>
      <c r="E20" s="99">
        <v>39932.0</v>
      </c>
      <c r="F20" s="99">
        <v>15316.0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10848</v>
      </c>
      <c r="D21" s="99">
        <v>10848.0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5186</v>
      </c>
      <c r="D22" s="99">
        <v>3534.0</v>
      </c>
      <c r="E22" s="99">
        <v>1652.0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1120</v>
      </c>
      <c r="D26" s="99">
        <v>1120.0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128195</v>
      </c>
      <c r="D28" s="99">
        <v>123670.0</v>
      </c>
      <c r="E28" s="99">
        <v>0.0</v>
      </c>
      <c r="F28" s="99">
        <v>4525.0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9642</v>
      </c>
      <c r="D34" s="99">
        <v>9642.0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2207</v>
      </c>
      <c r="D35" s="99">
        <v>2207.0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877</v>
      </c>
      <c r="D36" s="99">
        <v>0.0</v>
      </c>
      <c r="E36" s="99">
        <v>877.0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458</v>
      </c>
      <c r="D37" s="99">
        <v>0.0</v>
      </c>
      <c r="E37" s="99">
        <v>458.0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145</v>
      </c>
      <c r="D38" s="99">
        <v>145.0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499414</v>
      </c>
      <c r="D40" s="103">
        <f t="shared" si="2"/>
        <v>385054</v>
      </c>
      <c r="E40" s="103">
        <f t="shared" si="2"/>
        <v>77319</v>
      </c>
      <c r="F40" s="103">
        <f t="shared" si="2"/>
        <v>37041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LIGHTHOUSE FOUNDATION OF CHICAGOLAND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157410.0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157410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112934.0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112934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44476.0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44476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157410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LIGHTHOUSE FOUNDATION OF CHICAGOLAND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499414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499414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41617.83333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157410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3.782272824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44476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499414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41617.83333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1.068676489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499414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41617.83333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3.782272824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532279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540001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0.9857000265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272881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272881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499414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0.5464023836</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272881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385054</v>
      </c>
      <c r="E41" s="164">
        <f t="shared" ref="E41:E44" si="1">D41/$D$44</f>
        <v>0.7710116256</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77319</v>
      </c>
      <c r="E42" s="164">
        <f t="shared" si="1"/>
        <v>0.1548194484</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37041</v>
      </c>
      <c r="E43" s="164">
        <f t="shared" si="1"/>
        <v>0.07416892598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499414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539001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37041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14.55146999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157410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if(D53=0,0,D52/D53)</f>
        <v>0</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157410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LIGHTHOUSE FOUNDATION OF CHICAGOLAND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13680.0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253574.0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754654.0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1021908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850.0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1022758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LIGHTHOUSE FOUNDATION OF CHICAGOLAND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154617</v>
      </c>
      <c r="D7" s="99">
        <v>115437.0</v>
      </c>
      <c r="E7" s="99">
        <v>17413.0</v>
      </c>
      <c r="F7" s="99">
        <v>21767.0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337125</v>
      </c>
      <c r="D9" s="99">
        <v>264213.0</v>
      </c>
      <c r="E9" s="99">
        <v>8591.0</v>
      </c>
      <c r="F9" s="99">
        <v>64321.0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14978</v>
      </c>
      <c r="D11" s="99">
        <v>10172.0</v>
      </c>
      <c r="E11" s="99">
        <v>1092.0</v>
      </c>
      <c r="F11" s="99">
        <v>3714.0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5305</v>
      </c>
      <c r="D15" s="99">
        <v>0.0</v>
      </c>
      <c r="E15" s="99">
        <v>5000.0</v>
      </c>
      <c r="F15" s="99">
        <v>305.0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18880</v>
      </c>
      <c r="D16" s="99">
        <v>0.0</v>
      </c>
      <c r="E16" s="99">
        <v>18880.0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65967</v>
      </c>
      <c r="D20" s="99">
        <v>41727.0</v>
      </c>
      <c r="E20" s="99">
        <v>16903.0</v>
      </c>
      <c r="F20" s="99">
        <v>7337.0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13539</v>
      </c>
      <c r="D21" s="99">
        <v>12493.0</v>
      </c>
      <c r="E21" s="99">
        <v>893.0</v>
      </c>
      <c r="F21" s="99">
        <v>153.0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22892</v>
      </c>
      <c r="D22" s="99">
        <v>14245.0</v>
      </c>
      <c r="E22" s="99">
        <v>7094.0</v>
      </c>
      <c r="F22" s="99">
        <v>1553.0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6376</v>
      </c>
      <c r="D26" s="99">
        <v>5783.0</v>
      </c>
      <c r="E26" s="99">
        <v>30.0</v>
      </c>
      <c r="F26" s="99">
        <v>563.0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81171</v>
      </c>
      <c r="D28" s="99">
        <v>53317.0</v>
      </c>
      <c r="E28" s="99">
        <v>27854.0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6922</v>
      </c>
      <c r="D34" s="99">
        <v>2526.0</v>
      </c>
      <c r="E34" s="99">
        <v>2396.0</v>
      </c>
      <c r="F34" s="99">
        <v>2000.0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1871</v>
      </c>
      <c r="D35" s="99">
        <v>0.0</v>
      </c>
      <c r="E35" s="99">
        <v>1871.0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556</v>
      </c>
      <c r="D36" s="99">
        <v>500.0</v>
      </c>
      <c r="E36" s="99">
        <v>56.0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333</v>
      </c>
      <c r="D37" s="99">
        <v>333.0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275</v>
      </c>
      <c r="D38" s="99">
        <v>225.0</v>
      </c>
      <c r="E38" s="99">
        <v>0.0</v>
      </c>
      <c r="F38" s="99">
        <v>50.0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730807</v>
      </c>
      <c r="D40" s="103">
        <f t="shared" si="2"/>
        <v>520971</v>
      </c>
      <c r="E40" s="103">
        <f t="shared" si="2"/>
        <v>108073</v>
      </c>
      <c r="F40" s="103">
        <f t="shared" si="2"/>
        <v>101763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LIGHTHOUSE FOUNDATION OF CHICAGOLAND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188989.0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287574.0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476563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11702.0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128434.0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140136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286427.0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50000.0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336427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476563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