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<sst xmlns="http://schemas.openxmlformats.org/spreadsheetml/2006/main" count="870" uniqueCount="253">
  <si>
    <t>ORG NAME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</si>
  <si>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</si>
  <si>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</si>
  <si>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</si>
  <si>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</si>
  <si>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</si>
  <si>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</si>
  <si>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</si>
  <si>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</si>
  <si>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</si>
  <si>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</si>
  <si>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</si>
  <si>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</si>
  <si>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</si>
  <si>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</si>
  <si>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</si>
  <si>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</si>
  <si>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</si>
  <si>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</si>
  <si>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</si>
  <si>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</si>
  <si>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</si>
  <si>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</si>
  <si>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</si>
  <si>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</si>
  <si>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</si>
  <si>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</si>
  <si>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</si>
  <si>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</si>
  <si>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</si>
  <si>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</si>
  <si>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</si>
  <si>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</si>
  <si>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</si>
  <si>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</si>
  <si>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</si>
  <si>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</si>
  <si>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</si>
  <si>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</si>
  <si>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</si>
  <si>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</si>
  <si>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</si>
  <si>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</si>
  <si>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</si>
  <si>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JOIN FREEWORLD</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</si>
  <si>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</si>
  <si>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</si>
  <si>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</si>
  <si>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</si>
  <si>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</si>
  <si>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</si>
  <si>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</si>
  <si>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</si>
  <si>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</si>
  <si>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</si>
  <si>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</si>
  <si>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</si>
  <si>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</si>
  <si>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</si>
  <si>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</si>
  <si>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</si>
  <si>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</si>
  <si>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</si>
  <si>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</si>
  <si>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</si>
  <si>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PAY IT FORWARD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</si>
  <si>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</si>
  <si>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</si>
  <si>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</si>
  <si>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</si>
  <si>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</si>
  <si>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</si>
  <si>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</si>
  <si>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</si>
  <si>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</si>
  <si>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</si>
  <si>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</si>
  <si>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</si>
  <si>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</si>
  <si>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</si>
  <si>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</si>
  <si>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</si>
  <si>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</si>
  <si>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</si>
  <si>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</si>
  <si>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</si>
  <si>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</si>
  <si>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</si>
  <si>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</si>
  <si>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</si>
  <si>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</si>
  <si>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</si>
  <si>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</si>
  <si>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</si>
  <si>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</si>
  <si>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</si>
  <si>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</si>
  <si>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</si>
  <si>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</si>
  <si>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</si>
  <si>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</si>
  <si>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</si>
  <si>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</si>
  <si>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</si>
  <si>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</si>
  <si>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</si>
  <si>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</si>
  <si>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</si>
  <si>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</si>
  <si>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</si>
  <si>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</si>
  <si>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</si>
  <si>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</si>
  <si>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</si>
  <si>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</si>
  <si>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</si>
  <si>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</si>
  <si>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</si>
  <si>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</si>
  <si>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</si>
  <si>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</si>
  <si>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</si>
  <si>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</si>
  <si>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</si>
  <si>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</si>
  <si>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</si>
  <si>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</si>
  <si>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</si>
  <si>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</si>
  <si>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</si>
  <si>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</si>
  <si>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</si>
  <si>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</si>
  <si>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</si>
  <si>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</si>
  <si>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</si>
  <si>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</si>
  <si>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</si>
  <si>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</si>
  <si>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</si>
  <si>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</si>
  <si>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</si>
  <si>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</si>
  <si>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</si>
  <si>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</si>
  <si>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</si>
  <si>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</si>
  <si>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</si>
  <si>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</si>
  <si>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</si>
  <si>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</si>
  <si>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</si>
  <si>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</si>
  <si>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</si>
  <si>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</si>
  <si>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</si>
  <si>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</si>
  <si>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</si>
  <si>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</si>
  <si>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</si>
  <si>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</si>
  <si>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</si>
  <si>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</si>
  <si>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</si>
  <si>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</si>
  <si>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</si>
  <si>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</si>
  <si>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</si>
  <si>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</si>
  <si>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</si>
  <si>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</si>
  <si>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</si>
  <si>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</si>
  <si>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</si>
  <si>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</si>
  <si>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</si>
  <si>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</si>
  <si>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</si>
  <si>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</si>
  <si>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</si>
  <si>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</si>
  <si>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</si>
  <si>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</si>
  <si>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</si>
  <si>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</si>
  <si>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</si>
  <si>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</si>
  <si>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</si>
  <si>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</si>
  <si>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</si>
  <si>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</si>
  <si>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</si>
  <si>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</si>
  <si>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</si>
  <si>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</si>
  <si>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</si>
  <si>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</si>
  <si>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</si>
  <si>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</si>
  <si>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</si>
  <si>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</si>
  <si>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</si>
  <si>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</si>
  <si>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</si>
  <si>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</si>
  <si>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</si>
  <si>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</si>
  <si>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</si>
  <si>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</si>
  <si>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</si>
  <si>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</si>
  <si>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</si>
  <si>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</si>
  <si>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</si>
  <si>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</si>
  <si>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</si>
  <si>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</si>
  <si>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</si>
  <si>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</si>
  <si>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</si>
  <si>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</si>
  <si>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</si>
  <si>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</si>
  <si>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</si>
  <si>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</si>
  <si>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</si>
  <si>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</si>
  <si>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</si>
  <si>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</si>
  <si>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</si>
  <si>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</si>
  <si>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</si>
  <si>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</si>
  <si>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</si>
  <si>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</si>
  <si>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</si>
  <si>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</si>
  <si>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SALES</t>
  </si>
  <si>
    <r>
      <rPr>
        <rFont val="Roboto"/>
        <color rgb="FF000000"/>
        <sz val="10.0"/>
      </rPr>
      <t xml:space="preserve">Gross amount from sales of </t>
    </r>
    <r>
      <rPr>
        <rFont val="Roboto"/>
        <color rgb="FF000000"/>
        <sz val="10.0"/>
      </rPr>
      <t>assets other than inventory</t>
    </r>
  </si>
  <si>
    <t>DEPRECIATION</t>
  </si>
  <si>
    <t xml:space="preserve"> TELEPHONE</t>
  </si>
  <si>
    <t>BANK &amp; MERCHANT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</si>
  <si>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</si>
  <si>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</si>
  <si>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DUES, UBSCRIPTIONS a&amp; LICENSES</t>
  </si>
  <si>
    <t>TELEPHONE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</si>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</sst>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ORG NAME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8571170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8571170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714264.1667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5709599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7.993679743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1522961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8571170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714264.1667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2.132209722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8571170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714264.1667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0.2386021978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8.232281941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7774463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8060069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0.9645653158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1875081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247466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2122547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8571170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0.2476379537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107944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1875081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0.05756764641</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242</v>
      </c>
      <c r="D41" s="75">
        <f>'Expenses 2023'!D40</f>
        <v>7697505</v>
      </c>
      <c r="E41" s="164">
        <f t="shared" ref="E41:E44" si="1">D41/$D$44</f>
        <v>0.8980693418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528751</v>
      </c>
      <c r="E42" s="164">
        <f t="shared" si="1"/>
        <v>0.06168947763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344914</v>
      </c>
      <c r="E43" s="164">
        <f t="shared" si="1"/>
        <v>0.04024118061</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8571170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7774463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344914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22.5402941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6004358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3739254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1.60576361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6248340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ORG NAME</v>
      </c>
      <c r="B1" s="5"/>
      <c r="C1" s="2">
        <f>'Ratios 2023'!B1+1</f>
        <v>2024</v>
      </c>
      <c r="D1" s="41"/>
      <c r="E1" s="41"/>
      <c r="F1" s="42" t="s">
        <v>45</v>
      </c>
      <c r="G1" s="43"/>
      <c r="H1" s="43"/>
      <c r="I1" s="43"/>
      <c r="J1" s="43"/>
      <c r="K1" s="43"/>
      <c r="L1" s="43"/>
      <c r="M1" s="43"/>
      <c r="N1" s="43"/>
      <c r="O1" s="43"/>
      <c r="P1" s="43"/>
      <c r="Q1" s="43"/>
      <c r="R1" s="43"/>
      <c r="S1" s="43"/>
      <c r="T1" s="43"/>
      <c r="U1" s="43"/>
      <c r="V1" s="43"/>
      <c r="W1" s="43"/>
      <c r="X1" s="43"/>
      <c r="Y1" s="43"/>
      <c r="Z1" s="43"/>
    </row>
    <row r="2">
      <c r="A2" s="44" t="s">
        <v>46</v>
      </c>
      <c r="B2" s="45" t="s">
        <v>47</v>
      </c>
      <c r="C2" s="46" t="s">
        <v>48</v>
      </c>
      <c r="D2" s="47"/>
      <c r="E2" s="48">
        <v>0.0</v>
      </c>
      <c r="F2" s="47"/>
      <c r="G2" s="43"/>
      <c r="H2" s="43"/>
      <c r="I2" s="43"/>
      <c r="J2" s="43"/>
      <c r="K2" s="43"/>
      <c r="L2" s="43"/>
      <c r="M2" s="43"/>
      <c r="N2" s="43"/>
      <c r="O2" s="43"/>
      <c r="P2" s="43"/>
      <c r="Q2" s="43"/>
      <c r="R2" s="43"/>
      <c r="S2" s="43"/>
      <c r="T2" s="43"/>
      <c r="U2" s="43"/>
      <c r="V2" s="43"/>
      <c r="W2" s="43"/>
      <c r="X2" s="43"/>
      <c r="Y2" s="43"/>
      <c r="Z2" s="43"/>
    </row>
    <row r="3">
      <c r="A3" s="49"/>
      <c r="B3" s="45" t="s">
        <v>49</v>
      </c>
      <c r="C3" s="46" t="s">
        <v>50</v>
      </c>
      <c r="D3" s="47"/>
      <c r="E3" s="50">
        <v>0.0</v>
      </c>
      <c r="F3" s="47"/>
      <c r="G3" s="43"/>
      <c r="H3" s="43"/>
      <c r="I3" s="43"/>
      <c r="J3" s="43"/>
      <c r="K3" s="43"/>
      <c r="L3" s="43"/>
      <c r="M3" s="43"/>
      <c r="N3" s="43"/>
      <c r="O3" s="43"/>
      <c r="P3" s="43"/>
      <c r="Q3" s="43"/>
      <c r="R3" s="43"/>
      <c r="S3" s="43"/>
      <c r="T3" s="43"/>
      <c r="U3" s="43"/>
      <c r="V3" s="43"/>
      <c r="W3" s="43"/>
      <c r="X3" s="43"/>
      <c r="Y3" s="43"/>
      <c r="Z3" s="43"/>
    </row>
    <row r="4">
      <c r="A4" s="49"/>
      <c r="B4" s="45" t="s">
        <v>51</v>
      </c>
      <c r="C4" s="46" t="s">
        <v>52</v>
      </c>
      <c r="D4" s="47"/>
      <c r="E4" s="50">
        <v>0.0</v>
      </c>
      <c r="F4" s="41"/>
      <c r="G4" s="43"/>
      <c r="H4" s="43"/>
      <c r="I4" s="43"/>
      <c r="J4" s="43"/>
      <c r="K4" s="43"/>
      <c r="L4" s="43"/>
      <c r="M4" s="43"/>
      <c r="N4" s="43"/>
      <c r="O4" s="43"/>
      <c r="P4" s="43"/>
      <c r="Q4" s="43"/>
      <c r="R4" s="43"/>
      <c r="S4" s="43"/>
      <c r="T4" s="43"/>
      <c r="U4" s="43"/>
      <c r="V4" s="43"/>
      <c r="W4" s="43"/>
      <c r="X4" s="43"/>
      <c r="Y4" s="43"/>
      <c r="Z4" s="43"/>
    </row>
    <row r="5">
      <c r="A5" s="49"/>
      <c r="B5" s="45" t="s">
        <v>53</v>
      </c>
      <c r="C5" s="46" t="s">
        <v>54</v>
      </c>
      <c r="D5" s="47"/>
      <c r="E5" s="50">
        <v>0.0</v>
      </c>
      <c r="F5" s="41"/>
      <c r="G5" s="43"/>
      <c r="H5" s="43"/>
      <c r="I5" s="43"/>
      <c r="J5" s="43"/>
      <c r="K5" s="43"/>
      <c r="L5" s="43"/>
      <c r="M5" s="43"/>
      <c r="N5" s="43"/>
      <c r="O5" s="43"/>
      <c r="P5" s="43"/>
      <c r="Q5" s="43"/>
      <c r="R5" s="43"/>
      <c r="S5" s="43"/>
      <c r="T5" s="43"/>
      <c r="U5" s="43"/>
      <c r="V5" s="43"/>
      <c r="W5" s="43"/>
      <c r="X5" s="43"/>
      <c r="Y5" s="43"/>
      <c r="Z5" s="43"/>
    </row>
    <row r="6">
      <c r="A6" s="49"/>
      <c r="B6" s="45" t="s">
        <v>55</v>
      </c>
      <c r="C6" s="46" t="s">
        <v>56</v>
      </c>
      <c r="D6" s="47"/>
      <c r="E6" s="50">
        <v>0.0</v>
      </c>
      <c r="F6" s="41"/>
      <c r="G6" s="43"/>
      <c r="H6" s="43"/>
      <c r="I6" s="43"/>
      <c r="J6" s="43"/>
      <c r="K6" s="43"/>
      <c r="L6" s="43"/>
      <c r="M6" s="43"/>
      <c r="N6" s="43"/>
      <c r="O6" s="43"/>
      <c r="P6" s="43"/>
      <c r="Q6" s="43"/>
      <c r="R6" s="43"/>
      <c r="S6" s="43"/>
      <c r="T6" s="43"/>
      <c r="U6" s="43"/>
      <c r="V6" s="43"/>
      <c r="W6" s="43"/>
      <c r="X6" s="43"/>
      <c r="Y6" s="43"/>
      <c r="Z6" s="43"/>
    </row>
    <row r="7">
      <c r="A7" s="49"/>
      <c r="B7" s="45" t="s">
        <v>57</v>
      </c>
      <c r="C7" s="51" t="s">
        <v>58</v>
      </c>
      <c r="D7" s="47"/>
      <c r="E7" s="50">
        <v>1.0302879E7</v>
      </c>
      <c r="F7" s="41"/>
      <c r="G7" s="43"/>
      <c r="H7" s="43"/>
      <c r="I7" s="43"/>
      <c r="J7" s="43"/>
      <c r="K7" s="43"/>
      <c r="L7" s="43"/>
      <c r="M7" s="43"/>
      <c r="N7" s="43"/>
      <c r="O7" s="43"/>
      <c r="P7" s="43"/>
      <c r="Q7" s="43"/>
      <c r="R7" s="43"/>
      <c r="S7" s="43"/>
      <c r="T7" s="43"/>
      <c r="U7" s="43"/>
      <c r="V7" s="43"/>
      <c r="W7" s="43"/>
      <c r="X7" s="43"/>
      <c r="Y7" s="43"/>
      <c r="Z7" s="43"/>
    </row>
    <row r="8">
      <c r="A8" s="52"/>
      <c r="B8" s="45" t="s">
        <v>59</v>
      </c>
      <c r="C8" s="46" t="s">
        <v>60</v>
      </c>
      <c r="D8" s="47"/>
      <c r="E8" s="50">
        <v>0.0</v>
      </c>
      <c r="F8" s="41"/>
      <c r="G8" s="43"/>
      <c r="H8" s="43"/>
      <c r="I8" s="43"/>
      <c r="J8" s="43"/>
      <c r="K8" s="43"/>
      <c r="L8" s="43"/>
      <c r="M8" s="43"/>
      <c r="N8" s="43"/>
      <c r="O8" s="43"/>
      <c r="P8" s="43"/>
      <c r="Q8" s="43"/>
      <c r="R8" s="43"/>
      <c r="S8" s="43"/>
      <c r="T8" s="43"/>
      <c r="U8" s="43"/>
      <c r="V8" s="43"/>
      <c r="W8" s="43"/>
      <c r="X8" s="43"/>
      <c r="Y8" s="43"/>
      <c r="Z8" s="43"/>
    </row>
    <row r="9">
      <c r="A9" s="53"/>
      <c r="B9" s="54" t="s">
        <v>61</v>
      </c>
      <c r="C9" s="55" t="s">
        <v>62</v>
      </c>
      <c r="D9" s="56"/>
      <c r="E9" s="56"/>
      <c r="F9" s="57">
        <f>SUM(E2:E7)</f>
        <v>10302879</v>
      </c>
      <c r="G9" s="58"/>
      <c r="H9" s="58"/>
      <c r="I9" s="58"/>
      <c r="J9" s="58"/>
      <c r="K9" s="58"/>
      <c r="L9" s="58"/>
      <c r="M9" s="58"/>
      <c r="N9" s="58"/>
      <c r="O9" s="58"/>
      <c r="P9" s="58"/>
      <c r="Q9" s="58"/>
      <c r="R9" s="58"/>
      <c r="S9" s="58"/>
      <c r="T9" s="58"/>
      <c r="U9" s="58"/>
      <c r="V9" s="58"/>
      <c r="W9" s="58"/>
      <c r="X9" s="58"/>
      <c r="Y9" s="58"/>
      <c r="Z9" s="58"/>
    </row>
    <row r="10">
      <c r="A10" s="44" t="s">
        <v>63</v>
      </c>
      <c r="B10" s="59" t="s">
        <v>64</v>
      </c>
      <c r="C10" s="60" t="s">
        <v>237</v>
      </c>
      <c r="D10" s="15"/>
      <c r="E10" s="15"/>
      <c r="F10" s="48">
        <v>64400.0</v>
      </c>
      <c r="G10" s="43"/>
      <c r="H10" s="43"/>
      <c r="I10" s="43"/>
      <c r="J10" s="43"/>
      <c r="K10" s="43"/>
      <c r="L10" s="43"/>
      <c r="M10" s="43"/>
      <c r="N10" s="43"/>
      <c r="O10" s="43"/>
      <c r="P10" s="43"/>
      <c r="Q10" s="43"/>
      <c r="R10" s="43"/>
      <c r="S10" s="43"/>
      <c r="T10" s="43"/>
      <c r="U10" s="43"/>
      <c r="V10" s="43"/>
      <c r="W10" s="43"/>
      <c r="X10" s="43"/>
      <c r="Y10" s="43"/>
      <c r="Z10" s="43"/>
    </row>
    <row r="11">
      <c r="A11" s="49"/>
      <c r="B11" s="45" t="s">
        <v>49</v>
      </c>
      <c r="C11" s="60" t="s">
        <v>65</v>
      </c>
      <c r="D11" s="61"/>
      <c r="E11" s="61"/>
      <c r="F11" s="62">
        <v>87259.0</v>
      </c>
      <c r="G11" s="43"/>
      <c r="H11" s="43"/>
      <c r="I11" s="43"/>
      <c r="J11" s="43"/>
      <c r="K11" s="43"/>
      <c r="L11" s="43"/>
      <c r="M11" s="43"/>
      <c r="N11" s="43"/>
      <c r="O11" s="43"/>
      <c r="P11" s="43"/>
      <c r="Q11" s="43"/>
      <c r="R11" s="43"/>
      <c r="S11" s="43"/>
      <c r="T11" s="43"/>
      <c r="U11" s="43"/>
      <c r="V11" s="43"/>
      <c r="W11" s="43"/>
      <c r="X11" s="43"/>
      <c r="Y11" s="43"/>
      <c r="Z11" s="43"/>
    </row>
    <row r="12">
      <c r="A12" s="49"/>
      <c r="B12" s="45" t="s">
        <v>51</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53</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55</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57</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59</v>
      </c>
      <c r="C16" s="55" t="s">
        <v>66</v>
      </c>
      <c r="D16" s="57"/>
      <c r="E16" s="57"/>
      <c r="F16" s="57">
        <f>sum(F10:F15)</f>
        <v>151659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260021.0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49</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51</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53</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49</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51</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53</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49</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51</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49</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51</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49</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51</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49</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51</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53</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55</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10714559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ORG NAME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9738920</v>
      </c>
      <c r="D4" s="99">
        <v>9738920.0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596540</v>
      </c>
      <c r="D7" s="99">
        <v>293012.0</v>
      </c>
      <c r="E7" s="99">
        <v>121001.0</v>
      </c>
      <c r="F7" s="99">
        <v>182527.0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2146667</v>
      </c>
      <c r="D9" s="99">
        <v>1642313.0</v>
      </c>
      <c r="E9" s="99">
        <v>325134.0</v>
      </c>
      <c r="F9" s="99">
        <v>179220.0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226962</v>
      </c>
      <c r="D11" s="99">
        <v>163032.0</v>
      </c>
      <c r="E11" s="99">
        <v>40279.0</v>
      </c>
      <c r="F11" s="99">
        <v>23651.0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202857</v>
      </c>
      <c r="D12" s="99">
        <v>143534.0</v>
      </c>
      <c r="E12" s="99">
        <v>33474.0</v>
      </c>
      <c r="F12" s="99">
        <v>25849.0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49</v>
      </c>
      <c r="B15" s="46" t="s">
        <v>117</v>
      </c>
      <c r="C15" s="98">
        <f t="shared" si="1"/>
        <v>75</v>
      </c>
      <c r="D15" s="99">
        <v>0.0</v>
      </c>
      <c r="E15" s="99">
        <v>75.0</v>
      </c>
      <c r="F15" s="99">
        <v>0.0</v>
      </c>
      <c r="G15" s="43"/>
      <c r="H15" s="43"/>
      <c r="I15" s="43"/>
      <c r="J15" s="43"/>
      <c r="K15" s="43"/>
      <c r="L15" s="43"/>
      <c r="M15" s="43"/>
      <c r="N15" s="43"/>
      <c r="O15" s="43"/>
      <c r="P15" s="43"/>
      <c r="Q15" s="43"/>
      <c r="R15" s="43"/>
      <c r="S15" s="43"/>
      <c r="T15" s="43"/>
      <c r="U15" s="43"/>
      <c r="V15" s="43"/>
      <c r="W15" s="43"/>
      <c r="X15" s="43"/>
      <c r="Y15" s="43"/>
      <c r="Z15" s="43"/>
    </row>
    <row r="16">
      <c r="A16" s="45" t="s">
        <v>51</v>
      </c>
      <c r="B16" s="46" t="s">
        <v>118</v>
      </c>
      <c r="C16" s="98">
        <f t="shared" si="1"/>
        <v>102885</v>
      </c>
      <c r="D16" s="99">
        <v>0.0</v>
      </c>
      <c r="E16" s="99">
        <v>102885.0</v>
      </c>
      <c r="F16" s="99">
        <v>0.0</v>
      </c>
      <c r="G16" s="43"/>
      <c r="H16" s="43"/>
      <c r="I16" s="43"/>
      <c r="J16" s="43"/>
      <c r="K16" s="43"/>
      <c r="L16" s="43"/>
      <c r="M16" s="43"/>
      <c r="N16" s="43"/>
      <c r="O16" s="43"/>
      <c r="P16" s="43"/>
      <c r="Q16" s="43"/>
      <c r="R16" s="43"/>
      <c r="S16" s="43"/>
      <c r="T16" s="43"/>
      <c r="U16" s="43"/>
      <c r="V16" s="43"/>
      <c r="W16" s="43"/>
      <c r="X16" s="43"/>
      <c r="Y16" s="43"/>
      <c r="Z16" s="43"/>
    </row>
    <row r="17">
      <c r="A17" s="45" t="s">
        <v>53</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55</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57</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59</v>
      </c>
      <c r="B20" s="46" t="s">
        <v>122</v>
      </c>
      <c r="C20" s="98">
        <f t="shared" si="1"/>
        <v>19903</v>
      </c>
      <c r="D20" s="99">
        <v>9651.0</v>
      </c>
      <c r="E20" s="99">
        <v>10252.0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42173</v>
      </c>
      <c r="D21" s="99">
        <v>716.0</v>
      </c>
      <c r="E21" s="99">
        <v>41457.0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86183</v>
      </c>
      <c r="D22" s="99">
        <v>18913.0</v>
      </c>
      <c r="E22" s="99">
        <v>67101.0</v>
      </c>
      <c r="F22" s="99">
        <v>169.0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217455</v>
      </c>
      <c r="D26" s="99">
        <v>201509.0</v>
      </c>
      <c r="E26" s="99">
        <v>10569.0</v>
      </c>
      <c r="F26" s="99">
        <v>5377.0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9798</v>
      </c>
      <c r="D32" s="99">
        <v>0.0</v>
      </c>
      <c r="E32" s="99">
        <v>9798.0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244</v>
      </c>
      <c r="C34" s="98">
        <f t="shared" si="1"/>
        <v>86609</v>
      </c>
      <c r="D34" s="99">
        <v>26143.0</v>
      </c>
      <c r="E34" s="99">
        <v>58859.0</v>
      </c>
      <c r="F34" s="99">
        <v>1607.0</v>
      </c>
      <c r="G34" s="43"/>
      <c r="H34" s="43"/>
      <c r="I34" s="43"/>
      <c r="J34" s="43"/>
      <c r="K34" s="43"/>
      <c r="L34" s="43"/>
      <c r="M34" s="43"/>
      <c r="N34" s="43"/>
      <c r="O34" s="43"/>
      <c r="P34" s="43"/>
      <c r="Q34" s="43"/>
      <c r="R34" s="43"/>
      <c r="S34" s="43"/>
      <c r="T34" s="43"/>
      <c r="U34" s="43"/>
      <c r="V34" s="43"/>
      <c r="W34" s="43"/>
      <c r="X34" s="43"/>
      <c r="Y34" s="43"/>
      <c r="Z34" s="43"/>
    </row>
    <row r="35">
      <c r="A35" s="45" t="s">
        <v>49</v>
      </c>
      <c r="B35" s="102" t="s">
        <v>245</v>
      </c>
      <c r="C35" s="98">
        <f t="shared" si="1"/>
        <v>36313</v>
      </c>
      <c r="D35" s="99">
        <v>105.0</v>
      </c>
      <c r="E35" s="99">
        <v>36208.0</v>
      </c>
      <c r="F35" s="99">
        <v>0.0</v>
      </c>
      <c r="G35" s="43"/>
      <c r="H35" s="43"/>
      <c r="I35" s="43"/>
      <c r="J35" s="43"/>
      <c r="K35" s="43"/>
      <c r="L35" s="43"/>
      <c r="M35" s="43"/>
      <c r="N35" s="43"/>
      <c r="O35" s="43"/>
      <c r="P35" s="43"/>
      <c r="Q35" s="43"/>
      <c r="R35" s="43"/>
      <c r="S35" s="43"/>
      <c r="T35" s="43"/>
      <c r="U35" s="43"/>
      <c r="V35" s="43"/>
      <c r="W35" s="43"/>
      <c r="X35" s="43"/>
      <c r="Y35" s="43"/>
      <c r="Z35" s="43"/>
    </row>
    <row r="36">
      <c r="A36" s="45" t="s">
        <v>51</v>
      </c>
      <c r="B36" s="102" t="s">
        <v>239</v>
      </c>
      <c r="C36" s="98">
        <f t="shared" si="1"/>
        <v>30240</v>
      </c>
      <c r="D36" s="99">
        <v>24797.0</v>
      </c>
      <c r="E36" s="99">
        <v>1209.0</v>
      </c>
      <c r="F36" s="99">
        <v>4234.0</v>
      </c>
      <c r="G36" s="43"/>
      <c r="H36" s="43"/>
      <c r="I36" s="43"/>
      <c r="J36" s="43"/>
      <c r="K36" s="43"/>
      <c r="L36" s="43"/>
      <c r="M36" s="43"/>
      <c r="N36" s="43"/>
      <c r="O36" s="43"/>
      <c r="P36" s="43"/>
      <c r="Q36" s="43"/>
      <c r="R36" s="43"/>
      <c r="S36" s="43"/>
      <c r="T36" s="43"/>
      <c r="U36" s="43"/>
      <c r="V36" s="43"/>
      <c r="W36" s="43"/>
      <c r="X36" s="43"/>
      <c r="Y36" s="43"/>
      <c r="Z36" s="43"/>
    </row>
    <row r="37">
      <c r="A37" s="45" t="s">
        <v>53</v>
      </c>
      <c r="B37" s="102" t="s">
        <v>136</v>
      </c>
      <c r="C37" s="98">
        <f t="shared" si="1"/>
        <v>16953</v>
      </c>
      <c r="D37" s="99">
        <v>13841.0</v>
      </c>
      <c r="E37" s="99">
        <v>2652.0</v>
      </c>
      <c r="F37" s="99">
        <v>460.0</v>
      </c>
      <c r="G37" s="43"/>
      <c r="H37" s="43"/>
      <c r="I37" s="43"/>
      <c r="J37" s="43"/>
      <c r="K37" s="43"/>
      <c r="L37" s="43"/>
      <c r="M37" s="43"/>
      <c r="N37" s="43"/>
      <c r="O37" s="43"/>
      <c r="P37" s="43"/>
      <c r="Q37" s="43"/>
      <c r="R37" s="43"/>
      <c r="S37" s="43"/>
      <c r="T37" s="43"/>
      <c r="U37" s="43"/>
      <c r="V37" s="43"/>
      <c r="W37" s="43"/>
      <c r="X37" s="43"/>
      <c r="Y37" s="43"/>
      <c r="Z37" s="43"/>
    </row>
    <row r="38">
      <c r="A38" s="45" t="s">
        <v>55</v>
      </c>
      <c r="B38" s="46" t="s">
        <v>137</v>
      </c>
      <c r="C38" s="98">
        <f t="shared" si="1"/>
        <v>14953</v>
      </c>
      <c r="D38" s="99">
        <v>3744.0</v>
      </c>
      <c r="E38" s="99">
        <v>11168.0</v>
      </c>
      <c r="F38" s="99">
        <v>41.0</v>
      </c>
      <c r="G38" s="43"/>
      <c r="H38" s="43"/>
      <c r="I38" s="43"/>
      <c r="J38" s="43"/>
      <c r="K38" s="43"/>
      <c r="L38" s="43"/>
      <c r="M38" s="43"/>
      <c r="N38" s="43"/>
      <c r="O38" s="43"/>
      <c r="P38" s="43"/>
      <c r="Q38" s="43"/>
      <c r="R38" s="43"/>
      <c r="S38" s="43"/>
      <c r="T38" s="43"/>
      <c r="U38" s="43"/>
      <c r="V38" s="43"/>
      <c r="W38" s="43"/>
      <c r="X38" s="43"/>
      <c r="Y38" s="43"/>
      <c r="Z38" s="43"/>
    </row>
    <row r="39">
      <c r="A39" s="45" t="s">
        <v>57</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13575486</v>
      </c>
      <c r="D40" s="103">
        <f t="shared" si="2"/>
        <v>12280230</v>
      </c>
      <c r="E40" s="103">
        <f t="shared" si="2"/>
        <v>872121</v>
      </c>
      <c r="F40" s="103">
        <f t="shared" si="2"/>
        <v>423135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ORG NAME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423011.0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2530723.0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88758.0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80918.0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226076.0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93903.0</v>
      </c>
      <c r="E12" s="108">
        <f>D11-D12</f>
        <v>132173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4000000.0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7426008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571308.0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7206541.0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7777849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-616841.0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265000.0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-351841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7426008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ORG NAME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13575486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13575486</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1131290.5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2953734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2.610942105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-616841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13575486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1131290.5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-0.5452542914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4170425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13575486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1131290.5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3.686431558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6.297373663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10302879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10714559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0.9615775134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2743207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429819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3173026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13575486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0.2337320373</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226962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2743207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0.08273600935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246</v>
      </c>
      <c r="D41" s="75">
        <f>'Expenses 2024'!D40</f>
        <v>12280230</v>
      </c>
      <c r="E41" s="164">
        <f t="shared" ref="E41:E44" si="1">D41/$D$44</f>
        <v>0.9045886092</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872121</v>
      </c>
      <c r="E42" s="164">
        <f t="shared" si="1"/>
        <v>0.06424234094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423135</v>
      </c>
      <c r="E43" s="164">
        <f t="shared" si="1"/>
        <v>0.03116904986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13575486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10302879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423135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24.34891701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3123410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571308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5.467121063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7426008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ORG NAME</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180</v>
      </c>
      <c r="D5" s="176">
        <f>'Ratios 2022'!D8</f>
        <v>15.81293354</v>
      </c>
      <c r="E5" s="176">
        <f>'Ratios 2023'!D8</f>
        <v>7.993679743</v>
      </c>
      <c r="F5" s="176">
        <f>'Ratios 2024'!D8</f>
        <v>2.610942105</v>
      </c>
      <c r="G5" s="176">
        <f>average(D5:F5)</f>
        <v>8.805851797</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188</v>
      </c>
      <c r="D10" s="148">
        <f>'Ratios 2022'!D14</f>
        <v>9.178927708</v>
      </c>
      <c r="E10" s="148">
        <f>'Ratios 2023'!D14</f>
        <v>2.132209722</v>
      </c>
      <c r="F10" s="148">
        <f>'Ratios 2024'!D14</f>
        <v>-0.5452542914</v>
      </c>
      <c r="G10" s="176">
        <f>average(D10:F10)</f>
        <v>3.588627713</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0.7142398136</v>
      </c>
      <c r="E15" s="179">
        <f>'Ratios 2023'!D20</f>
        <v>0.2386021978</v>
      </c>
      <c r="F15" s="179">
        <f>'Ratios 2024'!D20</f>
        <v>3.686431558</v>
      </c>
      <c r="G15" s="176">
        <f>average(D15:F15)</f>
        <v>1.546424523</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0.974980489</v>
      </c>
      <c r="E20" s="162">
        <f>'Ratios 2023'!D26</f>
        <v>0.9645653158</v>
      </c>
      <c r="F20" s="162">
        <f>'Ratios 2024'!D26</f>
        <v>0.9615775134</v>
      </c>
      <c r="G20" s="180">
        <f>average(D20:F20)</f>
        <v>0.967041106</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0.3499128984</v>
      </c>
      <c r="E25" s="162">
        <f>'Ratios 2023'!D33</f>
        <v>0.2476379537</v>
      </c>
      <c r="F25" s="162">
        <f>'Ratios 2024'!D33</f>
        <v>0.2337320373</v>
      </c>
      <c r="G25" s="180">
        <f>average(D25:F25)</f>
        <v>0.2770942965</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0.04272701072</v>
      </c>
      <c r="E30" s="162">
        <f>'Ratios 2023'!D38</f>
        <v>0.05756764641</v>
      </c>
      <c r="F30" s="162">
        <f>'Ratios 2024'!D38</f>
        <v>0.08273600935</v>
      </c>
      <c r="G30" s="180">
        <f>average(D30:F30)</f>
        <v>0.06101022216</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0.8788387203</v>
      </c>
      <c r="E35" s="162">
        <f>'Ratios 2023'!E41</f>
        <v>0.8980693418</v>
      </c>
      <c r="F35" s="162">
        <f>'Ratios 2024'!E41</f>
        <v>0.9045886092</v>
      </c>
      <c r="G35" s="180">
        <f t="shared" ref="G35:G37" si="1">average(D35:F35)</f>
        <v>0.8938322238</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0.0566387178</v>
      </c>
      <c r="E36" s="162">
        <f>'Ratios 2023'!E42</f>
        <v>0.06168947763</v>
      </c>
      <c r="F36" s="162">
        <f>'Ratios 2024'!E42</f>
        <v>0.06424234094</v>
      </c>
      <c r="G36" s="180">
        <f t="shared" si="1"/>
        <v>0.06085684546</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0.06452256189</v>
      </c>
      <c r="E37" s="162">
        <f>'Ratios 2023'!E43</f>
        <v>0.04024118061</v>
      </c>
      <c r="F37" s="162">
        <f>'Ratios 2024'!E43</f>
        <v>0.03116904986</v>
      </c>
      <c r="G37" s="180">
        <f t="shared" si="1"/>
        <v>0.04531093079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26.95327174</v>
      </c>
      <c r="E42" s="165">
        <f>'Ratios 2023'!D49</f>
        <v>22.5402941</v>
      </c>
      <c r="F42" s="165">
        <f>'Ratios 2024'!D49</f>
        <v>24.34891701</v>
      </c>
      <c r="G42" s="182">
        <f>average(D42:F42)</f>
        <v>24.61416095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2.449667397</v>
      </c>
      <c r="E47" s="148">
        <f>'Ratios 2023'!D54</f>
        <v>1.60576361</v>
      </c>
      <c r="F47" s="148">
        <f>'Ratios 2024'!D54</f>
        <v>5.467121063</v>
      </c>
      <c r="G47" s="176">
        <f>average(D47:F47)</f>
        <v>3.174184023</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ORG NAME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
        <v>44</v>
      </c>
      <c r="B1" s="5"/>
      <c r="C1" s="2">
        <f>'READ HERE FIRST'!B5</f>
        <v>2022</v>
      </c>
      <c r="D1" s="41"/>
      <c r="E1" s="41"/>
      <c r="F1" s="42" t="s">
        <v>45</v>
      </c>
      <c r="G1" s="43"/>
      <c r="H1" s="43"/>
      <c r="I1" s="43"/>
      <c r="J1" s="43"/>
      <c r="K1" s="43"/>
      <c r="L1" s="43"/>
      <c r="M1" s="43"/>
      <c r="N1" s="43"/>
      <c r="O1" s="43"/>
      <c r="P1" s="43"/>
      <c r="Q1" s="43"/>
      <c r="R1" s="43"/>
      <c r="S1" s="43"/>
      <c r="T1" s="43"/>
      <c r="U1" s="43"/>
      <c r="V1" s="43"/>
      <c r="W1" s="43"/>
      <c r="X1" s="43"/>
      <c r="Y1" s="43"/>
      <c r="Z1" s="43"/>
    </row>
    <row r="2">
      <c r="A2" s="44" t="s">
        <v>46</v>
      </c>
      <c r="B2" s="45" t="s">
        <v>47</v>
      </c>
      <c r="C2" s="46" t="s">
        <v>48</v>
      </c>
      <c r="D2" s="47"/>
      <c r="E2" s="48">
        <v>0.0</v>
      </c>
      <c r="F2" s="47"/>
      <c r="G2" s="43"/>
      <c r="H2" s="43"/>
      <c r="I2" s="43"/>
      <c r="J2" s="43"/>
      <c r="K2" s="43"/>
      <c r="L2" s="43"/>
      <c r="M2" s="43"/>
      <c r="N2" s="43"/>
      <c r="O2" s="43"/>
      <c r="P2" s="43"/>
      <c r="Q2" s="43"/>
      <c r="R2" s="43"/>
      <c r="S2" s="43"/>
      <c r="T2" s="43"/>
      <c r="U2" s="43"/>
      <c r="V2" s="43"/>
      <c r="W2" s="43"/>
      <c r="X2" s="43"/>
      <c r="Y2" s="43"/>
      <c r="Z2" s="43"/>
    </row>
    <row r="3">
      <c r="A3" s="49"/>
      <c r="B3" s="45" t="s">
        <v>49</v>
      </c>
      <c r="C3" s="46" t="s">
        <v>50</v>
      </c>
      <c r="D3" s="47"/>
      <c r="E3" s="50">
        <v>0.0</v>
      </c>
      <c r="F3" s="47"/>
      <c r="G3" s="43"/>
      <c r="H3" s="43"/>
      <c r="I3" s="43"/>
      <c r="J3" s="43"/>
      <c r="K3" s="43"/>
      <c r="L3" s="43"/>
      <c r="M3" s="43"/>
      <c r="N3" s="43"/>
      <c r="O3" s="43"/>
      <c r="P3" s="43"/>
      <c r="Q3" s="43"/>
      <c r="R3" s="43"/>
      <c r="S3" s="43"/>
      <c r="T3" s="43"/>
      <c r="U3" s="43"/>
      <c r="V3" s="43"/>
      <c r="W3" s="43"/>
      <c r="X3" s="43"/>
      <c r="Y3" s="43"/>
      <c r="Z3" s="43"/>
    </row>
    <row r="4">
      <c r="A4" s="49"/>
      <c r="B4" s="45" t="s">
        <v>51</v>
      </c>
      <c r="C4" s="46" t="s">
        <v>52</v>
      </c>
      <c r="D4" s="47"/>
      <c r="E4" s="50">
        <v>0.0</v>
      </c>
      <c r="F4" s="41"/>
      <c r="G4" s="43"/>
      <c r="H4" s="43"/>
      <c r="I4" s="43"/>
      <c r="J4" s="43"/>
      <c r="K4" s="43"/>
      <c r="L4" s="43"/>
      <c r="M4" s="43"/>
      <c r="N4" s="43"/>
      <c r="O4" s="43"/>
      <c r="P4" s="43"/>
      <c r="Q4" s="43"/>
      <c r="R4" s="43"/>
      <c r="S4" s="43"/>
      <c r="T4" s="43"/>
      <c r="U4" s="43"/>
      <c r="V4" s="43"/>
      <c r="W4" s="43"/>
      <c r="X4" s="43"/>
      <c r="Y4" s="43"/>
      <c r="Z4" s="43"/>
    </row>
    <row r="5">
      <c r="A5" s="49"/>
      <c r="B5" s="45" t="s">
        <v>53</v>
      </c>
      <c r="C5" s="46" t="s">
        <v>54</v>
      </c>
      <c r="D5" s="47"/>
      <c r="E5" s="50">
        <v>0.0</v>
      </c>
      <c r="F5" s="41"/>
      <c r="G5" s="43"/>
      <c r="H5" s="43"/>
      <c r="I5" s="43"/>
      <c r="J5" s="43"/>
      <c r="K5" s="43"/>
      <c r="L5" s="43"/>
      <c r="M5" s="43"/>
      <c r="N5" s="43"/>
      <c r="O5" s="43"/>
      <c r="P5" s="43"/>
      <c r="Q5" s="43"/>
      <c r="R5" s="43"/>
      <c r="S5" s="43"/>
      <c r="T5" s="43"/>
      <c r="U5" s="43"/>
      <c r="V5" s="43"/>
      <c r="W5" s="43"/>
      <c r="X5" s="43"/>
      <c r="Y5" s="43"/>
      <c r="Z5" s="43"/>
    </row>
    <row r="6">
      <c r="A6" s="49"/>
      <c r="B6" s="45" t="s">
        <v>55</v>
      </c>
      <c r="C6" s="46" t="s">
        <v>56</v>
      </c>
      <c r="D6" s="47"/>
      <c r="E6" s="50">
        <v>0.0</v>
      </c>
      <c r="F6" s="41"/>
      <c r="G6" s="43"/>
      <c r="H6" s="43"/>
      <c r="I6" s="43"/>
      <c r="J6" s="43"/>
      <c r="K6" s="43"/>
      <c r="L6" s="43"/>
      <c r="M6" s="43"/>
      <c r="N6" s="43"/>
      <c r="O6" s="43"/>
      <c r="P6" s="43"/>
      <c r="Q6" s="43"/>
      <c r="R6" s="43"/>
      <c r="S6" s="43"/>
      <c r="T6" s="43"/>
      <c r="U6" s="43"/>
      <c r="V6" s="43"/>
      <c r="W6" s="43"/>
      <c r="X6" s="43"/>
      <c r="Y6" s="43"/>
      <c r="Z6" s="43"/>
    </row>
    <row r="7">
      <c r="A7" s="49"/>
      <c r="B7" s="45" t="s">
        <v>57</v>
      </c>
      <c r="C7" s="51" t="s">
        <v>58</v>
      </c>
      <c r="D7" s="47"/>
      <c r="E7" s="50">
        <v>4979590.0</v>
      </c>
      <c r="F7" s="41"/>
      <c r="G7" s="43"/>
      <c r="H7" s="43"/>
      <c r="I7" s="43"/>
      <c r="J7" s="43"/>
      <c r="K7" s="43"/>
      <c r="L7" s="43"/>
      <c r="M7" s="43"/>
      <c r="N7" s="43"/>
      <c r="O7" s="43"/>
      <c r="P7" s="43"/>
      <c r="Q7" s="43"/>
      <c r="R7" s="43"/>
      <c r="S7" s="43"/>
      <c r="T7" s="43"/>
      <c r="U7" s="43"/>
      <c r="V7" s="43"/>
      <c r="W7" s="43"/>
      <c r="X7" s="43"/>
      <c r="Y7" s="43"/>
      <c r="Z7" s="43"/>
    </row>
    <row r="8">
      <c r="A8" s="52"/>
      <c r="B8" s="45" t="s">
        <v>59</v>
      </c>
      <c r="C8" s="46" t="s">
        <v>60</v>
      </c>
      <c r="D8" s="47"/>
      <c r="E8" s="50">
        <v>0.0</v>
      </c>
      <c r="F8" s="41"/>
      <c r="G8" s="43"/>
      <c r="H8" s="43"/>
      <c r="I8" s="43"/>
      <c r="J8" s="43"/>
      <c r="K8" s="43"/>
      <c r="L8" s="43"/>
      <c r="M8" s="43"/>
      <c r="N8" s="43"/>
      <c r="O8" s="43"/>
      <c r="P8" s="43"/>
      <c r="Q8" s="43"/>
      <c r="R8" s="43"/>
      <c r="S8" s="43"/>
      <c r="T8" s="43"/>
      <c r="U8" s="43"/>
      <c r="V8" s="43"/>
      <c r="W8" s="43"/>
      <c r="X8" s="43"/>
      <c r="Y8" s="43"/>
      <c r="Z8" s="43"/>
    </row>
    <row r="9">
      <c r="A9" s="53"/>
      <c r="B9" s="54" t="s">
        <v>61</v>
      </c>
      <c r="C9" s="55" t="s">
        <v>62</v>
      </c>
      <c r="D9" s="56"/>
      <c r="E9" s="56"/>
      <c r="F9" s="57">
        <f>SUM(E2:E7)</f>
        <v>4979590</v>
      </c>
      <c r="G9" s="58"/>
      <c r="H9" s="58"/>
      <c r="I9" s="58"/>
      <c r="J9" s="58"/>
      <c r="K9" s="58"/>
      <c r="L9" s="58"/>
      <c r="M9" s="58"/>
      <c r="N9" s="58"/>
      <c r="O9" s="58"/>
      <c r="P9" s="58"/>
      <c r="Q9" s="58"/>
      <c r="R9" s="58"/>
      <c r="S9" s="58"/>
      <c r="T9" s="58"/>
      <c r="U9" s="58"/>
      <c r="V9" s="58"/>
      <c r="W9" s="58"/>
      <c r="X9" s="58"/>
      <c r="Y9" s="58"/>
      <c r="Z9" s="58"/>
    </row>
    <row r="10">
      <c r="A10" s="44" t="s">
        <v>63</v>
      </c>
      <c r="B10" s="59" t="s">
        <v>64</v>
      </c>
      <c r="C10" s="60" t="s">
        <v>65</v>
      </c>
      <c r="D10" s="15"/>
      <c r="E10" s="15"/>
      <c r="F10" s="48">
        <v>99664.0</v>
      </c>
      <c r="G10" s="43"/>
      <c r="H10" s="43"/>
      <c r="I10" s="43"/>
      <c r="J10" s="43"/>
      <c r="K10" s="43"/>
      <c r="L10" s="43"/>
      <c r="M10" s="43"/>
      <c r="N10" s="43"/>
      <c r="O10" s="43"/>
      <c r="P10" s="43"/>
      <c r="Q10" s="43"/>
      <c r="R10" s="43"/>
      <c r="S10" s="43"/>
      <c r="T10" s="43"/>
      <c r="U10" s="43"/>
      <c r="V10" s="43"/>
      <c r="W10" s="43"/>
      <c r="X10" s="43"/>
      <c r="Y10" s="43"/>
      <c r="Z10" s="43"/>
    </row>
    <row r="11">
      <c r="A11" s="49"/>
      <c r="B11" s="45" t="s">
        <v>49</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51</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53</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55</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57</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59</v>
      </c>
      <c r="C16" s="55" t="s">
        <v>66</v>
      </c>
      <c r="D16" s="57"/>
      <c r="E16" s="57"/>
      <c r="F16" s="57">
        <f>sum(F10:F15)</f>
        <v>99664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28120.0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49</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51</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53</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49</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51</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53</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49</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51</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49</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51</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49</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51</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49</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51</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53</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55</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5107374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ORG NAME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1584322</v>
      </c>
      <c r="D4" s="99">
        <v>1584322.0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117807</v>
      </c>
      <c r="D7" s="99">
        <v>28443.0</v>
      </c>
      <c r="E7" s="99">
        <v>14161.0</v>
      </c>
      <c r="F7" s="99">
        <v>75203.0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773924</v>
      </c>
      <c r="D9" s="99">
        <v>703650.0</v>
      </c>
      <c r="E9" s="99">
        <v>23596.0</v>
      </c>
      <c r="F9" s="99">
        <v>46678.0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38101</v>
      </c>
      <c r="D11" s="99">
        <v>23169.0</v>
      </c>
      <c r="E11" s="99">
        <v>10683.0</v>
      </c>
      <c r="F11" s="99">
        <v>4249.0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72082</v>
      </c>
      <c r="D12" s="99">
        <v>57048.0</v>
      </c>
      <c r="E12" s="99">
        <v>4587.0</v>
      </c>
      <c r="F12" s="99">
        <v>10447.0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10830</v>
      </c>
      <c r="D14" s="99">
        <v>0.0</v>
      </c>
      <c r="E14" s="99">
        <v>10830.0</v>
      </c>
      <c r="F14" s="99">
        <v>0.0</v>
      </c>
      <c r="G14" s="43"/>
      <c r="H14" s="43"/>
      <c r="I14" s="43"/>
      <c r="J14" s="43"/>
      <c r="K14" s="43"/>
      <c r="L14" s="43"/>
      <c r="M14" s="43"/>
      <c r="N14" s="43"/>
      <c r="O14" s="43"/>
      <c r="P14" s="43"/>
      <c r="Q14" s="43"/>
      <c r="R14" s="43"/>
      <c r="S14" s="43"/>
      <c r="T14" s="43"/>
      <c r="U14" s="43"/>
      <c r="V14" s="43"/>
      <c r="W14" s="43"/>
      <c r="X14" s="43"/>
      <c r="Y14" s="43"/>
      <c r="Z14" s="43"/>
    </row>
    <row r="15">
      <c r="A15" s="45" t="s">
        <v>49</v>
      </c>
      <c r="B15" s="46" t="s">
        <v>117</v>
      </c>
      <c r="C15" s="98">
        <f t="shared" si="1"/>
        <v>5150</v>
      </c>
      <c r="D15" s="99">
        <v>0.0</v>
      </c>
      <c r="E15" s="99">
        <v>5150.0</v>
      </c>
      <c r="F15" s="99">
        <v>0.0</v>
      </c>
      <c r="G15" s="43"/>
      <c r="H15" s="43"/>
      <c r="I15" s="43"/>
      <c r="J15" s="43"/>
      <c r="K15" s="43"/>
      <c r="L15" s="43"/>
      <c r="M15" s="43"/>
      <c r="N15" s="43"/>
      <c r="O15" s="43"/>
      <c r="P15" s="43"/>
      <c r="Q15" s="43"/>
      <c r="R15" s="43"/>
      <c r="S15" s="43"/>
      <c r="T15" s="43"/>
      <c r="U15" s="43"/>
      <c r="V15" s="43"/>
      <c r="W15" s="43"/>
      <c r="X15" s="43"/>
      <c r="Y15" s="43"/>
      <c r="Z15" s="43"/>
    </row>
    <row r="16">
      <c r="A16" s="45" t="s">
        <v>51</v>
      </c>
      <c r="B16" s="46" t="s">
        <v>118</v>
      </c>
      <c r="C16" s="98">
        <f t="shared" si="1"/>
        <v>25400</v>
      </c>
      <c r="D16" s="99">
        <v>0.0</v>
      </c>
      <c r="E16" s="99">
        <v>25400.0</v>
      </c>
      <c r="F16" s="99">
        <v>0.0</v>
      </c>
      <c r="G16" s="43"/>
      <c r="H16" s="43"/>
      <c r="I16" s="43"/>
      <c r="J16" s="43"/>
      <c r="K16" s="43"/>
      <c r="L16" s="43"/>
      <c r="M16" s="43"/>
      <c r="N16" s="43"/>
      <c r="O16" s="43"/>
      <c r="P16" s="43"/>
      <c r="Q16" s="43"/>
      <c r="R16" s="43"/>
      <c r="S16" s="43"/>
      <c r="T16" s="43"/>
      <c r="U16" s="43"/>
      <c r="V16" s="43"/>
      <c r="W16" s="43"/>
      <c r="X16" s="43"/>
      <c r="Y16" s="43"/>
      <c r="Z16" s="43"/>
    </row>
    <row r="17">
      <c r="A17" s="45" t="s">
        <v>53</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55</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57</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59</v>
      </c>
      <c r="B20" s="46" t="s">
        <v>122</v>
      </c>
      <c r="C20" s="98">
        <f t="shared" si="1"/>
        <v>62326</v>
      </c>
      <c r="D20" s="99">
        <v>23526.0</v>
      </c>
      <c r="E20" s="99">
        <v>13492.0</v>
      </c>
      <c r="F20" s="99">
        <v>25308.0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2487</v>
      </c>
      <c r="D21" s="99">
        <v>417.0</v>
      </c>
      <c r="E21" s="99">
        <v>1742.0</v>
      </c>
      <c r="F21" s="99">
        <v>328.0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13585</v>
      </c>
      <c r="D22" s="99">
        <v>5660.0</v>
      </c>
      <c r="E22" s="99">
        <v>7210.0</v>
      </c>
      <c r="F22" s="99">
        <v>715.0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12083</v>
      </c>
      <c r="D23" s="99">
        <v>0.0</v>
      </c>
      <c r="E23" s="99">
        <v>12083.0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1312</v>
      </c>
      <c r="D25" s="99">
        <v>1312.0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65176</v>
      </c>
      <c r="D26" s="99">
        <v>42007.0</v>
      </c>
      <c r="E26" s="99">
        <v>9950.0</v>
      </c>
      <c r="F26" s="99">
        <v>13219.0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26236</v>
      </c>
      <c r="D31" s="99">
        <v>21515.0</v>
      </c>
      <c r="E31" s="99">
        <v>1128.0</v>
      </c>
      <c r="F31" s="99">
        <v>3593.0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746</v>
      </c>
      <c r="D32" s="99">
        <v>0.0</v>
      </c>
      <c r="E32" s="99">
        <v>746.0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51076</v>
      </c>
      <c r="D34" s="99">
        <v>24896.0</v>
      </c>
      <c r="E34" s="99">
        <v>21171.0</v>
      </c>
      <c r="F34" s="99">
        <v>5009.0</v>
      </c>
      <c r="G34" s="43"/>
      <c r="H34" s="43"/>
      <c r="I34" s="43"/>
      <c r="J34" s="43"/>
      <c r="K34" s="43"/>
      <c r="L34" s="43"/>
      <c r="M34" s="43"/>
      <c r="N34" s="43"/>
      <c r="O34" s="43"/>
      <c r="P34" s="43"/>
      <c r="Q34" s="43"/>
      <c r="R34" s="43"/>
      <c r="S34" s="43"/>
      <c r="T34" s="43"/>
      <c r="U34" s="43"/>
      <c r="V34" s="43"/>
      <c r="W34" s="43"/>
      <c r="X34" s="43"/>
      <c r="Y34" s="43"/>
      <c r="Z34" s="43"/>
    </row>
    <row r="35">
      <c r="A35" s="45" t="s">
        <v>49</v>
      </c>
      <c r="B35" s="102" t="s">
        <v>136</v>
      </c>
      <c r="C35" s="98">
        <f t="shared" si="1"/>
        <v>681</v>
      </c>
      <c r="D35" s="99">
        <v>435.0</v>
      </c>
      <c r="E35" s="99">
        <v>246.0</v>
      </c>
      <c r="F35" s="99">
        <v>0.0</v>
      </c>
      <c r="G35" s="43"/>
      <c r="H35" s="43"/>
      <c r="I35" s="43"/>
      <c r="J35" s="43"/>
      <c r="K35" s="43"/>
      <c r="L35" s="43"/>
      <c r="M35" s="43"/>
      <c r="N35" s="43"/>
      <c r="O35" s="43"/>
      <c r="P35" s="43"/>
      <c r="Q35" s="43"/>
      <c r="R35" s="43"/>
      <c r="S35" s="43"/>
      <c r="T35" s="43"/>
      <c r="U35" s="43"/>
      <c r="V35" s="43"/>
      <c r="W35" s="43"/>
      <c r="X35" s="43"/>
      <c r="Y35" s="43"/>
      <c r="Z35" s="43"/>
    </row>
    <row r="36">
      <c r="A36" s="45" t="s">
        <v>51</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53</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55</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57</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2863324</v>
      </c>
      <c r="D40" s="103">
        <f t="shared" si="2"/>
        <v>2516400</v>
      </c>
      <c r="E40" s="103">
        <f t="shared" si="2"/>
        <v>162175</v>
      </c>
      <c r="F40" s="103">
        <f t="shared" si="2"/>
        <v>184749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ORG NAME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3738557.0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875000.0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23171.0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137220.0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31387.0</v>
      </c>
      <c r="E12" s="108">
        <f>D11-D12</f>
        <v>105833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4912986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142799.0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1750000.0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1892799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2190187.0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830000.0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3020187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4912986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ORG NAME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2863324</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26236</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2837088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236424</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3738557</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15.81293354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2190187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2863324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238610.3333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9.178927708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170425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2863324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238610.3333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0.7142398136</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16.52717336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4979590</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5107374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0.974980489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891731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110183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1001914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2863324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0.3499128984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38101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891731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0.04272701072</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2516400</v>
      </c>
      <c r="E41" s="164">
        <f t="shared" ref="E41:E44" si="1">D41/$D$44</f>
        <v>0.8788387203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162175</v>
      </c>
      <c r="E42" s="164">
        <f t="shared" si="1"/>
        <v>0.0566387178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184749</v>
      </c>
      <c r="E43" s="164">
        <f t="shared" si="1"/>
        <v>0.06452256189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2863324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4979590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184749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26.95327174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4636728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1892799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2.449667397</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4912986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ORG NAME</v>
      </c>
      <c r="B1" s="5"/>
      <c r="C1" s="2">
        <f>'Ratios 2022'!B1+1</f>
        <v>2023</v>
      </c>
      <c r="D1" s="41"/>
      <c r="E1" s="41"/>
      <c r="F1" s="42" t="s">
        <v>45</v>
      </c>
      <c r="G1" s="43"/>
      <c r="H1" s="43"/>
      <c r="I1" s="43"/>
      <c r="J1" s="43"/>
      <c r="K1" s="43"/>
      <c r="L1" s="43"/>
      <c r="M1" s="43"/>
      <c r="N1" s="43"/>
      <c r="O1" s="43"/>
      <c r="P1" s="43"/>
      <c r="Q1" s="43"/>
      <c r="R1" s="43"/>
      <c r="S1" s="43"/>
      <c r="T1" s="43"/>
      <c r="U1" s="43"/>
      <c r="V1" s="43"/>
      <c r="W1" s="43"/>
      <c r="X1" s="43"/>
      <c r="Y1" s="43"/>
      <c r="Z1" s="43"/>
    </row>
    <row r="2">
      <c r="A2" s="44" t="s">
        <v>46</v>
      </c>
      <c r="B2" s="45" t="s">
        <v>47</v>
      </c>
      <c r="C2" s="46" t="s">
        <v>48</v>
      </c>
      <c r="D2" s="47"/>
      <c r="E2" s="48">
        <v>0.0</v>
      </c>
      <c r="F2" s="47"/>
      <c r="G2" s="43"/>
      <c r="H2" s="43"/>
      <c r="I2" s="43"/>
      <c r="J2" s="43"/>
      <c r="K2" s="43"/>
      <c r="L2" s="43"/>
      <c r="M2" s="43"/>
      <c r="N2" s="43"/>
      <c r="O2" s="43"/>
      <c r="P2" s="43"/>
      <c r="Q2" s="43"/>
      <c r="R2" s="43"/>
      <c r="S2" s="43"/>
      <c r="T2" s="43"/>
      <c r="U2" s="43"/>
      <c r="V2" s="43"/>
      <c r="W2" s="43"/>
      <c r="X2" s="43"/>
      <c r="Y2" s="43"/>
      <c r="Z2" s="43"/>
    </row>
    <row r="3">
      <c r="A3" s="49"/>
      <c r="B3" s="45" t="s">
        <v>49</v>
      </c>
      <c r="C3" s="46" t="s">
        <v>50</v>
      </c>
      <c r="D3" s="47"/>
      <c r="E3" s="50">
        <v>0.0</v>
      </c>
      <c r="F3" s="47"/>
      <c r="G3" s="43"/>
      <c r="H3" s="43"/>
      <c r="I3" s="43"/>
      <c r="J3" s="43"/>
      <c r="K3" s="43"/>
      <c r="L3" s="43"/>
      <c r="M3" s="43"/>
      <c r="N3" s="43"/>
      <c r="O3" s="43"/>
      <c r="P3" s="43"/>
      <c r="Q3" s="43"/>
      <c r="R3" s="43"/>
      <c r="S3" s="43"/>
      <c r="T3" s="43"/>
      <c r="U3" s="43"/>
      <c r="V3" s="43"/>
      <c r="W3" s="43"/>
      <c r="X3" s="43"/>
      <c r="Y3" s="43"/>
      <c r="Z3" s="43"/>
    </row>
    <row r="4">
      <c r="A4" s="49"/>
      <c r="B4" s="45" t="s">
        <v>51</v>
      </c>
      <c r="C4" s="46" t="s">
        <v>52</v>
      </c>
      <c r="D4" s="47"/>
      <c r="E4" s="50">
        <v>0.0</v>
      </c>
      <c r="F4" s="41"/>
      <c r="G4" s="43"/>
      <c r="H4" s="43"/>
      <c r="I4" s="43"/>
      <c r="J4" s="43"/>
      <c r="K4" s="43"/>
      <c r="L4" s="43"/>
      <c r="M4" s="43"/>
      <c r="N4" s="43"/>
      <c r="O4" s="43"/>
      <c r="P4" s="43"/>
      <c r="Q4" s="43"/>
      <c r="R4" s="43"/>
      <c r="S4" s="43"/>
      <c r="T4" s="43"/>
      <c r="U4" s="43"/>
      <c r="V4" s="43"/>
      <c r="W4" s="43"/>
      <c r="X4" s="43"/>
      <c r="Y4" s="43"/>
      <c r="Z4" s="43"/>
    </row>
    <row r="5">
      <c r="A5" s="49"/>
      <c r="B5" s="45" t="s">
        <v>53</v>
      </c>
      <c r="C5" s="46" t="s">
        <v>54</v>
      </c>
      <c r="D5" s="47"/>
      <c r="E5" s="50">
        <v>0.0</v>
      </c>
      <c r="F5" s="41"/>
      <c r="G5" s="43"/>
      <c r="H5" s="43"/>
      <c r="I5" s="43"/>
      <c r="J5" s="43"/>
      <c r="K5" s="43"/>
      <c r="L5" s="43"/>
      <c r="M5" s="43"/>
      <c r="N5" s="43"/>
      <c r="O5" s="43"/>
      <c r="P5" s="43"/>
      <c r="Q5" s="43"/>
      <c r="R5" s="43"/>
      <c r="S5" s="43"/>
      <c r="T5" s="43"/>
      <c r="U5" s="43"/>
      <c r="V5" s="43"/>
      <c r="W5" s="43"/>
      <c r="X5" s="43"/>
      <c r="Y5" s="43"/>
      <c r="Z5" s="43"/>
    </row>
    <row r="6">
      <c r="A6" s="49"/>
      <c r="B6" s="45" t="s">
        <v>55</v>
      </c>
      <c r="C6" s="46" t="s">
        <v>56</v>
      </c>
      <c r="D6" s="47"/>
      <c r="E6" s="50">
        <v>0.0</v>
      </c>
      <c r="F6" s="41"/>
      <c r="G6" s="43"/>
      <c r="H6" s="43"/>
      <c r="I6" s="43"/>
      <c r="J6" s="43"/>
      <c r="K6" s="43"/>
      <c r="L6" s="43"/>
      <c r="M6" s="43"/>
      <c r="N6" s="43"/>
      <c r="O6" s="43"/>
      <c r="P6" s="43"/>
      <c r="Q6" s="43"/>
      <c r="R6" s="43"/>
      <c r="S6" s="43"/>
      <c r="T6" s="43"/>
      <c r="U6" s="43"/>
      <c r="V6" s="43"/>
      <c r="W6" s="43"/>
      <c r="X6" s="43"/>
      <c r="Y6" s="43"/>
      <c r="Z6" s="43"/>
    </row>
    <row r="7">
      <c r="A7" s="49"/>
      <c r="B7" s="45" t="s">
        <v>57</v>
      </c>
      <c r="C7" s="51" t="s">
        <v>58</v>
      </c>
      <c r="D7" s="47"/>
      <c r="E7" s="50">
        <v>7774463.0</v>
      </c>
      <c r="F7" s="41"/>
      <c r="G7" s="43"/>
      <c r="H7" s="43"/>
      <c r="I7" s="43"/>
      <c r="J7" s="43"/>
      <c r="K7" s="43"/>
      <c r="L7" s="43"/>
      <c r="M7" s="43"/>
      <c r="N7" s="43"/>
      <c r="O7" s="43"/>
      <c r="P7" s="43"/>
      <c r="Q7" s="43"/>
      <c r="R7" s="43"/>
      <c r="S7" s="43"/>
      <c r="T7" s="43"/>
      <c r="U7" s="43"/>
      <c r="V7" s="43"/>
      <c r="W7" s="43"/>
      <c r="X7" s="43"/>
      <c r="Y7" s="43"/>
      <c r="Z7" s="43"/>
    </row>
    <row r="8">
      <c r="A8" s="52"/>
      <c r="B8" s="45" t="s">
        <v>59</v>
      </c>
      <c r="C8" s="46" t="s">
        <v>60</v>
      </c>
      <c r="D8" s="47"/>
      <c r="E8" s="50">
        <v>0.0</v>
      </c>
      <c r="F8" s="41"/>
      <c r="G8" s="43"/>
      <c r="H8" s="43"/>
      <c r="I8" s="43"/>
      <c r="J8" s="43"/>
      <c r="K8" s="43"/>
      <c r="L8" s="43"/>
      <c r="M8" s="43"/>
      <c r="N8" s="43"/>
      <c r="O8" s="43"/>
      <c r="P8" s="43"/>
      <c r="Q8" s="43"/>
      <c r="R8" s="43"/>
      <c r="S8" s="43"/>
      <c r="T8" s="43"/>
      <c r="U8" s="43"/>
      <c r="V8" s="43"/>
      <c r="W8" s="43"/>
      <c r="X8" s="43"/>
      <c r="Y8" s="43"/>
      <c r="Z8" s="43"/>
    </row>
    <row r="9">
      <c r="A9" s="53"/>
      <c r="B9" s="54" t="s">
        <v>61</v>
      </c>
      <c r="C9" s="55" t="s">
        <v>62</v>
      </c>
      <c r="D9" s="56"/>
      <c r="E9" s="56"/>
      <c r="F9" s="57">
        <f>SUM(E2:E7)</f>
        <v>7774463</v>
      </c>
      <c r="G9" s="58"/>
      <c r="H9" s="58"/>
      <c r="I9" s="58"/>
      <c r="J9" s="58"/>
      <c r="K9" s="58"/>
      <c r="L9" s="58"/>
      <c r="M9" s="58"/>
      <c r="N9" s="58"/>
      <c r="O9" s="58"/>
      <c r="P9" s="58"/>
      <c r="Q9" s="58"/>
      <c r="R9" s="58"/>
      <c r="S9" s="58"/>
      <c r="T9" s="58"/>
      <c r="U9" s="58"/>
      <c r="V9" s="58"/>
      <c r="W9" s="58"/>
      <c r="X9" s="58"/>
      <c r="Y9" s="58"/>
      <c r="Z9" s="58"/>
    </row>
    <row r="10">
      <c r="A10" s="44" t="s">
        <v>63</v>
      </c>
      <c r="B10" s="59" t="s">
        <v>64</v>
      </c>
      <c r="C10" s="60" t="s">
        <v>237</v>
      </c>
      <c r="D10" s="15"/>
      <c r="E10" s="15"/>
      <c r="F10" s="48">
        <v>31500.0</v>
      </c>
      <c r="G10" s="171"/>
      <c r="H10" s="43"/>
      <c r="I10" s="43"/>
      <c r="J10" s="43"/>
      <c r="K10" s="43"/>
      <c r="L10" s="43"/>
      <c r="M10" s="43"/>
      <c r="N10" s="43"/>
      <c r="O10" s="43"/>
      <c r="P10" s="43"/>
      <c r="Q10" s="43"/>
      <c r="R10" s="43"/>
      <c r="S10" s="43"/>
      <c r="T10" s="43"/>
      <c r="U10" s="43"/>
      <c r="V10" s="43"/>
      <c r="W10" s="43"/>
      <c r="X10" s="43"/>
      <c r="Y10" s="43"/>
      <c r="Z10" s="43"/>
    </row>
    <row r="11">
      <c r="A11" s="49"/>
      <c r="B11" s="45" t="s">
        <v>49</v>
      </c>
      <c r="C11" s="60" t="s">
        <v>65</v>
      </c>
      <c r="D11" s="61"/>
      <c r="E11" s="61"/>
      <c r="F11" s="62">
        <v>108823.0</v>
      </c>
      <c r="G11" s="171"/>
      <c r="H11" s="43"/>
      <c r="I11" s="43"/>
      <c r="J11" s="43"/>
      <c r="K11" s="43"/>
      <c r="L11" s="43"/>
      <c r="M11" s="43"/>
      <c r="N11" s="43"/>
      <c r="O11" s="43"/>
      <c r="P11" s="43"/>
      <c r="Q11" s="43"/>
      <c r="R11" s="43"/>
      <c r="S11" s="43"/>
      <c r="T11" s="43"/>
      <c r="U11" s="43"/>
      <c r="V11" s="43"/>
      <c r="W11" s="43"/>
      <c r="X11" s="43"/>
      <c r="Y11" s="43"/>
      <c r="Z11" s="43"/>
    </row>
    <row r="12">
      <c r="A12" s="49"/>
      <c r="B12" s="45" t="s">
        <v>51</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53</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55</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57</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59</v>
      </c>
      <c r="C16" s="55" t="s">
        <v>66</v>
      </c>
      <c r="D16" s="57"/>
      <c r="E16" s="57"/>
      <c r="F16" s="57">
        <f>sum(F10:F15)</f>
        <v>140323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145283.0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49</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51</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53</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49</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51</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53</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49</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51</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49</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51</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49</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51</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49</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51</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53</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55</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8060069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ORG NAME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6016542</v>
      </c>
      <c r="D4" s="99">
        <v>6016542.0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466473</v>
      </c>
      <c r="D7" s="99">
        <v>466473.0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1408608</v>
      </c>
      <c r="D9" s="99">
        <v>860398.0</v>
      </c>
      <c r="E9" s="99">
        <v>249887.0</v>
      </c>
      <c r="F9" s="99">
        <v>298323.0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107944</v>
      </c>
      <c r="D11" s="99">
        <v>80991.0</v>
      </c>
      <c r="E11" s="99">
        <v>11762.0</v>
      </c>
      <c r="F11" s="99">
        <v>15191.0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139522</v>
      </c>
      <c r="D12" s="99">
        <v>101582.0</v>
      </c>
      <c r="E12" s="99">
        <v>16349.0</v>
      </c>
      <c r="F12" s="99">
        <v>21591.0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49</v>
      </c>
      <c r="B15" s="46" t="s">
        <v>117</v>
      </c>
      <c r="C15" s="98">
        <f t="shared" si="1"/>
        <v>75</v>
      </c>
      <c r="D15" s="99">
        <v>0.0</v>
      </c>
      <c r="E15" s="99">
        <v>75.0</v>
      </c>
      <c r="F15" s="99">
        <v>0.0</v>
      </c>
      <c r="G15" s="43"/>
      <c r="H15" s="43"/>
      <c r="I15" s="43"/>
      <c r="J15" s="43"/>
      <c r="K15" s="43"/>
      <c r="L15" s="43"/>
      <c r="M15" s="43"/>
      <c r="N15" s="43"/>
      <c r="O15" s="43"/>
      <c r="P15" s="43"/>
      <c r="Q15" s="43"/>
      <c r="R15" s="43"/>
      <c r="S15" s="43"/>
      <c r="T15" s="43"/>
      <c r="U15" s="43"/>
      <c r="V15" s="43"/>
      <c r="W15" s="43"/>
      <c r="X15" s="43"/>
      <c r="Y15" s="43"/>
      <c r="Z15" s="43"/>
    </row>
    <row r="16">
      <c r="A16" s="45" t="s">
        <v>51</v>
      </c>
      <c r="B16" s="46" t="s">
        <v>118</v>
      </c>
      <c r="C16" s="98">
        <f t="shared" si="1"/>
        <v>101431</v>
      </c>
      <c r="D16" s="99">
        <v>0.0</v>
      </c>
      <c r="E16" s="99">
        <v>101431.0</v>
      </c>
      <c r="F16" s="99">
        <v>0.0</v>
      </c>
      <c r="G16" s="43"/>
      <c r="H16" s="43"/>
      <c r="I16" s="43"/>
      <c r="J16" s="43"/>
      <c r="K16" s="43"/>
      <c r="L16" s="43"/>
      <c r="M16" s="43"/>
      <c r="N16" s="43"/>
      <c r="O16" s="43"/>
      <c r="P16" s="43"/>
      <c r="Q16" s="43"/>
      <c r="R16" s="43"/>
      <c r="S16" s="43"/>
      <c r="T16" s="43"/>
      <c r="U16" s="43"/>
      <c r="V16" s="43"/>
      <c r="W16" s="43"/>
      <c r="X16" s="43"/>
      <c r="Y16" s="43"/>
      <c r="Z16" s="43"/>
    </row>
    <row r="17">
      <c r="A17" s="45" t="s">
        <v>53</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55</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57</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59</v>
      </c>
      <c r="B20" s="46" t="s">
        <v>122</v>
      </c>
      <c r="C20" s="98">
        <f t="shared" si="1"/>
        <v>27375</v>
      </c>
      <c r="D20" s="99">
        <v>0.0</v>
      </c>
      <c r="E20" s="99">
        <v>27375.0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27658</v>
      </c>
      <c r="D22" s="99">
        <v>16494.0</v>
      </c>
      <c r="E22" s="99">
        <v>11144.0</v>
      </c>
      <c r="F22" s="99">
        <v>20.0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108096</v>
      </c>
      <c r="D26" s="99">
        <v>87100.0</v>
      </c>
      <c r="E26" s="99">
        <v>17261.0</v>
      </c>
      <c r="F26" s="99">
        <v>3735.0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11676</v>
      </c>
      <c r="D32" s="99">
        <v>0.0</v>
      </c>
      <c r="E32" s="99">
        <v>11676.0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86990</v>
      </c>
      <c r="D34" s="99">
        <v>29152.0</v>
      </c>
      <c r="E34" s="99">
        <v>57475.0</v>
      </c>
      <c r="F34" s="99">
        <v>363.0</v>
      </c>
      <c r="G34" s="43"/>
      <c r="H34" s="43"/>
      <c r="I34" s="43"/>
      <c r="J34" s="43"/>
      <c r="K34" s="43"/>
      <c r="L34" s="43"/>
      <c r="M34" s="43"/>
      <c r="N34" s="43"/>
      <c r="O34" s="43"/>
      <c r="P34" s="43"/>
      <c r="Q34" s="43"/>
      <c r="R34" s="43"/>
      <c r="S34" s="43"/>
      <c r="T34" s="43"/>
      <c r="U34" s="43"/>
      <c r="V34" s="43"/>
      <c r="W34" s="43"/>
      <c r="X34" s="43"/>
      <c r="Y34" s="43"/>
      <c r="Z34" s="43"/>
    </row>
    <row r="35">
      <c r="A35" s="45" t="s">
        <v>49</v>
      </c>
      <c r="B35" s="102" t="s">
        <v>239</v>
      </c>
      <c r="C35" s="98">
        <f t="shared" si="1"/>
        <v>32276</v>
      </c>
      <c r="D35" s="99">
        <v>26466.0</v>
      </c>
      <c r="E35" s="99">
        <v>1291.0</v>
      </c>
      <c r="F35" s="99">
        <v>4519.0</v>
      </c>
      <c r="G35" s="43"/>
      <c r="H35" s="43"/>
      <c r="I35" s="43"/>
      <c r="J35" s="43"/>
      <c r="K35" s="43"/>
      <c r="L35" s="43"/>
      <c r="M35" s="43"/>
      <c r="N35" s="43"/>
      <c r="O35" s="43"/>
      <c r="P35" s="43"/>
      <c r="Q35" s="43"/>
      <c r="R35" s="43"/>
      <c r="S35" s="43"/>
      <c r="T35" s="43"/>
      <c r="U35" s="43"/>
      <c r="V35" s="43"/>
      <c r="W35" s="43"/>
      <c r="X35" s="43"/>
      <c r="Y35" s="43"/>
      <c r="Z35" s="43"/>
    </row>
    <row r="36">
      <c r="A36" s="45" t="s">
        <v>51</v>
      </c>
      <c r="B36" s="102" t="s">
        <v>240</v>
      </c>
      <c r="C36" s="98">
        <f t="shared" si="1"/>
        <v>21928</v>
      </c>
      <c r="D36" s="99">
        <v>3020.0</v>
      </c>
      <c r="E36" s="99">
        <v>18548.0</v>
      </c>
      <c r="F36" s="99">
        <v>360.0</v>
      </c>
      <c r="G36" s="43"/>
      <c r="H36" s="43"/>
      <c r="I36" s="43"/>
      <c r="J36" s="43"/>
      <c r="K36" s="43"/>
      <c r="L36" s="43"/>
      <c r="M36" s="43"/>
      <c r="N36" s="43"/>
      <c r="O36" s="43"/>
      <c r="P36" s="43"/>
      <c r="Q36" s="43"/>
      <c r="R36" s="43"/>
      <c r="S36" s="43"/>
      <c r="T36" s="43"/>
      <c r="U36" s="43"/>
      <c r="V36" s="43"/>
      <c r="W36" s="43"/>
      <c r="X36" s="43"/>
      <c r="Y36" s="43"/>
      <c r="Z36" s="43"/>
    </row>
    <row r="37">
      <c r="A37" s="45" t="s">
        <v>53</v>
      </c>
      <c r="B37" s="102" t="s">
        <v>241</v>
      </c>
      <c r="C37" s="98">
        <f t="shared" si="1"/>
        <v>5441</v>
      </c>
      <c r="D37" s="99">
        <v>2846.0</v>
      </c>
      <c r="E37" s="99">
        <v>2595.0</v>
      </c>
      <c r="F37" s="99">
        <v>0.0</v>
      </c>
      <c r="G37" s="43"/>
      <c r="H37" s="43"/>
      <c r="I37" s="43"/>
      <c r="J37" s="43"/>
      <c r="K37" s="43"/>
      <c r="L37" s="43"/>
      <c r="M37" s="43"/>
      <c r="N37" s="43"/>
      <c r="O37" s="43"/>
      <c r="P37" s="43"/>
      <c r="Q37" s="43"/>
      <c r="R37" s="43"/>
      <c r="S37" s="43"/>
      <c r="T37" s="43"/>
      <c r="U37" s="43"/>
      <c r="V37" s="43"/>
      <c r="W37" s="43"/>
      <c r="X37" s="43"/>
      <c r="Y37" s="43"/>
      <c r="Z37" s="43"/>
    </row>
    <row r="38">
      <c r="A38" s="45" t="s">
        <v>55</v>
      </c>
      <c r="B38" s="46" t="s">
        <v>137</v>
      </c>
      <c r="C38" s="98">
        <f t="shared" si="1"/>
        <v>9135</v>
      </c>
      <c r="D38" s="99">
        <v>6441.0</v>
      </c>
      <c r="E38" s="99">
        <v>1882.0</v>
      </c>
      <c r="F38" s="99">
        <v>812.0</v>
      </c>
      <c r="G38" s="43"/>
      <c r="H38" s="43"/>
      <c r="I38" s="43"/>
      <c r="J38" s="43"/>
      <c r="K38" s="43"/>
      <c r="L38" s="43"/>
      <c r="M38" s="43"/>
      <c r="N38" s="43"/>
      <c r="O38" s="43"/>
      <c r="P38" s="43"/>
      <c r="Q38" s="43"/>
      <c r="R38" s="43"/>
      <c r="S38" s="43"/>
      <c r="T38" s="43"/>
      <c r="U38" s="43"/>
      <c r="V38" s="43"/>
      <c r="W38" s="43"/>
      <c r="X38" s="43"/>
      <c r="Y38" s="43"/>
      <c r="Z38" s="43"/>
    </row>
    <row r="39">
      <c r="A39" s="45" t="s">
        <v>57</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8571170</v>
      </c>
      <c r="D40" s="103">
        <f t="shared" si="2"/>
        <v>7697505</v>
      </c>
      <c r="E40" s="103">
        <f t="shared" si="2"/>
        <v>528751</v>
      </c>
      <c r="F40" s="103">
        <f t="shared" si="2"/>
        <v>344914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ORG NAME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431602.0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5277997.0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270260.0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24499.0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137220.0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63663.0</v>
      </c>
      <c r="E12" s="108">
        <f>D11-D12</f>
        <v>73557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170425.0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6248340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272587.0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3466667.0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3739254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1522961.0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986125.0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2509086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6248340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